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6390" windowWidth="28830" windowHeight="6435" tabRatio="972"/>
  </bookViews>
  <sheets>
    <sheet name="zbirnik" sheetId="15" r:id="rId1"/>
    <sheet name="zbir_EUR_kg" sheetId="89" r:id="rId2"/>
    <sheet name="K_solataSn" sheetId="36" r:id="rId3"/>
    <sheet name="K_solataSf" sheetId="35" r:id="rId4"/>
    <sheet name="K_solataPf" sheetId="20" r:id="rId5"/>
    <sheet name="K_solataJf" sheetId="21" r:id="rId6"/>
    <sheet name="K_endivijaPf" sheetId="39" r:id="rId7"/>
    <sheet name="K_endivijaJf" sheetId="40" r:id="rId8"/>
    <sheet name="K_radičP12" sheetId="51" r:id="rId9"/>
    <sheet name="K_radičJ12" sheetId="87" r:id="rId10"/>
    <sheet name="K_zeljePPR" sheetId="6" r:id="rId11"/>
    <sheet name="K_zeljePP" sheetId="43" r:id="rId12"/>
    <sheet name="K_zeljePPz" sheetId="44" r:id="rId13"/>
    <sheet name="K_cvetača" sheetId="67" r:id="rId14"/>
    <sheet name="K_čebulaS1" sheetId="8" r:id="rId15"/>
    <sheet name="K_čebulaS2" sheetId="10" r:id="rId16"/>
    <sheet name="K_čebulaČ1" sheetId="18" r:id="rId17"/>
    <sheet name="K_čebulaČ2" sheetId="19" r:id="rId18"/>
    <sheet name="K_česen1" sheetId="111" r:id="rId19"/>
    <sheet name="K_krompirZ" sheetId="9" r:id="rId20"/>
    <sheet name="K_korenček" sheetId="53" r:id="rId21"/>
    <sheet name="K_fižolSn" sheetId="54" r:id="rId22"/>
    <sheet name="K_fižolSv" sheetId="55" r:id="rId23"/>
    <sheet name="K_kumareS" sheetId="2" r:id="rId24"/>
    <sheet name="K_paprikaZ" sheetId="56" r:id="rId25"/>
    <sheet name="K_paprikaZ1" sheetId="95" r:id="rId26"/>
    <sheet name="K_paprikaZ2" sheetId="96" r:id="rId27"/>
    <sheet name="K_paprikaZ3" sheetId="93" r:id="rId28"/>
    <sheet name="K_paprikaN1" sheetId="57" r:id="rId29"/>
    <sheet name="K_paprikaN2" sheetId="88" r:id="rId30"/>
    <sheet name="K_paradižnik" sheetId="58" r:id="rId31"/>
  </sheets>
  <definedNames>
    <definedName name="\x" localSheetId="13">#REF!</definedName>
    <definedName name="\x" localSheetId="18">#REF!</definedName>
    <definedName name="\x" localSheetId="7">#REF!</definedName>
    <definedName name="\x" localSheetId="6">#REF!</definedName>
    <definedName name="\x" localSheetId="21">#REF!</definedName>
    <definedName name="\x" localSheetId="22">#REF!</definedName>
    <definedName name="\x" localSheetId="20">#REF!</definedName>
    <definedName name="\x" localSheetId="28">#REF!</definedName>
    <definedName name="\x" localSheetId="29">#REF!</definedName>
    <definedName name="\x" localSheetId="24">#REF!</definedName>
    <definedName name="\x" localSheetId="25">#REF!</definedName>
    <definedName name="\x" localSheetId="26">#REF!</definedName>
    <definedName name="\x" localSheetId="27">#REF!</definedName>
    <definedName name="\x" localSheetId="30">#REF!</definedName>
    <definedName name="\x" localSheetId="9">#REF!</definedName>
    <definedName name="\x" localSheetId="8">#REF!</definedName>
    <definedName name="\x" localSheetId="3">#REF!</definedName>
    <definedName name="\x" localSheetId="2">#REF!</definedName>
    <definedName name="\x" localSheetId="11">#REF!</definedName>
    <definedName name="\x" localSheetId="12">#REF!</definedName>
    <definedName name="\x">#REF!</definedName>
    <definedName name="_xlnm._FilterDatabase" localSheetId="13" hidden="1">K_cvetača!$A$1:$H$113</definedName>
    <definedName name="_xlnm._FilterDatabase" localSheetId="16" hidden="1">K_čebulaČ1!$A$1:$H$113</definedName>
    <definedName name="_xlnm._FilterDatabase" localSheetId="17" hidden="1">K_čebulaČ2!$A$1:$H$113</definedName>
    <definedName name="_xlnm._FilterDatabase" localSheetId="14" hidden="1">K_čebulaS1!$A$1:$H$113</definedName>
    <definedName name="_xlnm._FilterDatabase" localSheetId="15" hidden="1">K_čebulaS2!$A$1:$H$113</definedName>
    <definedName name="_xlnm._FilterDatabase" localSheetId="18" hidden="1">K_česen1!$A$1:$H$113</definedName>
    <definedName name="_xlnm._FilterDatabase" localSheetId="7" hidden="1">K_endivijaJf!$A$1:$H$113</definedName>
    <definedName name="_xlnm._FilterDatabase" localSheetId="6" hidden="1">K_endivijaPf!$A$1:$H$113</definedName>
    <definedName name="_xlnm._FilterDatabase" localSheetId="21" hidden="1">K_fižolSn!$A$1:$H$113</definedName>
    <definedName name="_xlnm._FilterDatabase" localSheetId="22" hidden="1">K_fižolSv!$A$1:$H$113</definedName>
    <definedName name="_xlnm._FilterDatabase" localSheetId="20" hidden="1">K_korenček!$A$1:$H$113</definedName>
    <definedName name="_xlnm._FilterDatabase" localSheetId="19" hidden="1">K_krompirZ!$A$1:$H$113</definedName>
    <definedName name="_xlnm._FilterDatabase" localSheetId="23" hidden="1">K_kumareS!$A$1:$H$113</definedName>
    <definedName name="_xlnm._FilterDatabase" localSheetId="28" hidden="1">K_paprikaN1!$A$1:$H$113</definedName>
    <definedName name="_xlnm._FilterDatabase" localSheetId="29" hidden="1">K_paprikaN2!$A$1:$H$113</definedName>
    <definedName name="_xlnm._FilterDatabase" localSheetId="24" hidden="1">K_paprikaZ!$A$1:$H$113</definedName>
    <definedName name="_xlnm._FilterDatabase" localSheetId="25" hidden="1">K_paprikaZ1!$A$1:$H$113</definedName>
    <definedName name="_xlnm._FilterDatabase" localSheetId="26" hidden="1">K_paprikaZ2!$A$1:$H$113</definedName>
    <definedName name="_xlnm._FilterDatabase" localSheetId="27" hidden="1">K_paprikaZ3!$A$1:$H$113</definedName>
    <definedName name="_xlnm._FilterDatabase" localSheetId="30" hidden="1">K_paradižnik!$A$1:$H$113</definedName>
    <definedName name="_xlnm._FilterDatabase" localSheetId="9" hidden="1">K_radičJ12!$A$1:$H$113</definedName>
    <definedName name="_xlnm._FilterDatabase" localSheetId="8" hidden="1">K_radičP12!$A$1:$H$113</definedName>
    <definedName name="_xlnm._FilterDatabase" localSheetId="5" hidden="1">K_solataJf!$A$1:$H$113</definedName>
    <definedName name="_xlnm._FilterDatabase" localSheetId="4" hidden="1">K_solataPf!$A$1:$H$113</definedName>
    <definedName name="_xlnm._FilterDatabase" localSheetId="3" hidden="1">K_solataSf!$A$1:$H$113</definedName>
    <definedName name="_xlnm._FilterDatabase" localSheetId="2" hidden="1">K_solataSn!$A$1:$H$113</definedName>
    <definedName name="_xlnm._FilterDatabase" localSheetId="11" hidden="1">K_zeljePP!$A$1:$H$113</definedName>
    <definedName name="_xlnm._FilterDatabase" localSheetId="10" hidden="1">K_zeljePPR!$A$1:$H$113</definedName>
    <definedName name="_xlnm._FilterDatabase" localSheetId="12" hidden="1">K_zeljePPz!$A$1:$H$113</definedName>
    <definedName name="aaa" localSheetId="13">#REF!</definedName>
    <definedName name="aaa" localSheetId="18">#REF!</definedName>
    <definedName name="aaa" localSheetId="7">#REF!</definedName>
    <definedName name="aaa" localSheetId="6">#REF!</definedName>
    <definedName name="aaa" localSheetId="21">#REF!</definedName>
    <definedName name="aaa" localSheetId="22">#REF!</definedName>
    <definedName name="aaa" localSheetId="20">#REF!</definedName>
    <definedName name="aaa" localSheetId="28">#REF!</definedName>
    <definedName name="aaa" localSheetId="29">#REF!</definedName>
    <definedName name="aaa" localSheetId="24">#REF!</definedName>
    <definedName name="aaa" localSheetId="25">#REF!</definedName>
    <definedName name="aaa" localSheetId="26">#REF!</definedName>
    <definedName name="aaa" localSheetId="27">#REF!</definedName>
    <definedName name="aaa" localSheetId="30">#REF!</definedName>
    <definedName name="aaa" localSheetId="9">#REF!</definedName>
    <definedName name="aaa" localSheetId="8">#REF!</definedName>
    <definedName name="aaa" localSheetId="3">#REF!</definedName>
    <definedName name="aaa" localSheetId="2">#REF!</definedName>
    <definedName name="aaa" localSheetId="11">#REF!</definedName>
    <definedName name="aaa" localSheetId="12">#REF!</definedName>
    <definedName name="aaa">#REF!</definedName>
    <definedName name="BLOK" localSheetId="13">#REF!</definedName>
    <definedName name="BLOK" localSheetId="18">#REF!</definedName>
    <definedName name="BLOK" localSheetId="7">#REF!</definedName>
    <definedName name="BLOK" localSheetId="6">#REF!</definedName>
    <definedName name="BLOK" localSheetId="21">#REF!</definedName>
    <definedName name="BLOK" localSheetId="22">#REF!</definedName>
    <definedName name="BLOK" localSheetId="20">#REF!</definedName>
    <definedName name="BLOK" localSheetId="28">#REF!</definedName>
    <definedName name="BLOK" localSheetId="29">#REF!</definedName>
    <definedName name="BLOK" localSheetId="24">#REF!</definedName>
    <definedName name="BLOK" localSheetId="25">#REF!</definedName>
    <definedName name="BLOK" localSheetId="26">#REF!</definedName>
    <definedName name="BLOK" localSheetId="27">#REF!</definedName>
    <definedName name="BLOK" localSheetId="30">#REF!</definedName>
    <definedName name="BLOK" localSheetId="9">#REF!</definedName>
    <definedName name="BLOK" localSheetId="8">#REF!</definedName>
    <definedName name="BLOK" localSheetId="3">#REF!</definedName>
    <definedName name="BLOK" localSheetId="2">#REF!</definedName>
    <definedName name="BLOK" localSheetId="11">#REF!</definedName>
    <definedName name="BLOK" localSheetId="12">#REF!</definedName>
    <definedName name="BLOK">#REF!</definedName>
    <definedName name="BLOK1" localSheetId="13">#REF!</definedName>
    <definedName name="BLOK1" localSheetId="18">#REF!</definedName>
    <definedName name="BLOK1" localSheetId="7">#REF!</definedName>
    <definedName name="BLOK1" localSheetId="6">#REF!</definedName>
    <definedName name="BLOK1" localSheetId="21">#REF!</definedName>
    <definedName name="BLOK1" localSheetId="22">#REF!</definedName>
    <definedName name="BLOK1" localSheetId="20">#REF!</definedName>
    <definedName name="BLOK1" localSheetId="28">#REF!</definedName>
    <definedName name="BLOK1" localSheetId="29">#REF!</definedName>
    <definedName name="BLOK1" localSheetId="24">#REF!</definedName>
    <definedName name="BLOK1" localSheetId="25">#REF!</definedName>
    <definedName name="BLOK1" localSheetId="26">#REF!</definedName>
    <definedName name="BLOK1" localSheetId="27">#REF!</definedName>
    <definedName name="BLOK1" localSheetId="30">#REF!</definedName>
    <definedName name="BLOK1" localSheetId="9">#REF!</definedName>
    <definedName name="BLOK1" localSheetId="8">#REF!</definedName>
    <definedName name="BLOK1" localSheetId="3">#REF!</definedName>
    <definedName name="BLOK1" localSheetId="2">#REF!</definedName>
    <definedName name="BLOK1" localSheetId="11">#REF!</definedName>
    <definedName name="BLOK1" localSheetId="12">#REF!</definedName>
    <definedName name="BLOK1">#REF!</definedName>
    <definedName name="BLOK2" localSheetId="13">#REF!</definedName>
    <definedName name="BLOK2" localSheetId="18">#REF!</definedName>
    <definedName name="BLOK2" localSheetId="7">#REF!</definedName>
    <definedName name="BLOK2" localSheetId="6">#REF!</definedName>
    <definedName name="BLOK2" localSheetId="21">#REF!</definedName>
    <definedName name="BLOK2" localSheetId="22">#REF!</definedName>
    <definedName name="BLOK2" localSheetId="20">#REF!</definedName>
    <definedName name="BLOK2" localSheetId="28">#REF!</definedName>
    <definedName name="BLOK2" localSheetId="29">#REF!</definedName>
    <definedName name="BLOK2" localSheetId="24">#REF!</definedName>
    <definedName name="BLOK2" localSheetId="25">#REF!</definedName>
    <definedName name="BLOK2" localSheetId="26">#REF!</definedName>
    <definedName name="BLOK2" localSheetId="27">#REF!</definedName>
    <definedName name="BLOK2" localSheetId="30">#REF!</definedName>
    <definedName name="BLOK2" localSheetId="9">#REF!</definedName>
    <definedName name="BLOK2" localSheetId="8">#REF!</definedName>
    <definedName name="BLOK2" localSheetId="3">#REF!</definedName>
    <definedName name="BLOK2" localSheetId="2">#REF!</definedName>
    <definedName name="BLOK2" localSheetId="11">#REF!</definedName>
    <definedName name="BLOK2" localSheetId="12">#REF!</definedName>
    <definedName name="BLOK2">#REF!</definedName>
    <definedName name="DMAT" localSheetId="13">#REF!</definedName>
    <definedName name="DMAT" localSheetId="18">#REF!</definedName>
    <definedName name="DMAT" localSheetId="7">#REF!</definedName>
    <definedName name="DMAT" localSheetId="6">#REF!</definedName>
    <definedName name="DMAT" localSheetId="21">#REF!</definedName>
    <definedName name="DMAT" localSheetId="22">#REF!</definedName>
    <definedName name="DMAT" localSheetId="20">#REF!</definedName>
    <definedName name="DMAT" localSheetId="28">#REF!</definedName>
    <definedName name="DMAT" localSheetId="29">#REF!</definedName>
    <definedName name="DMAT" localSheetId="24">#REF!</definedName>
    <definedName name="DMAT" localSheetId="25">#REF!</definedName>
    <definedName name="DMAT" localSheetId="26">#REF!</definedName>
    <definedName name="DMAT" localSheetId="27">#REF!</definedName>
    <definedName name="DMAT" localSheetId="30">#REF!</definedName>
    <definedName name="DMAT" localSheetId="9">#REF!</definedName>
    <definedName name="DMAT" localSheetId="8">#REF!</definedName>
    <definedName name="DMAT" localSheetId="3">#REF!</definedName>
    <definedName name="DMAT" localSheetId="2">#REF!</definedName>
    <definedName name="DMAT" localSheetId="11">#REF!</definedName>
    <definedName name="DMAT" localSheetId="12">#REF!</definedName>
    <definedName name="DMAT">#REF!</definedName>
    <definedName name="MAT" localSheetId="13">#REF!</definedName>
    <definedName name="MAT" localSheetId="18">#REF!</definedName>
    <definedName name="MAT" localSheetId="7">#REF!</definedName>
    <definedName name="MAT" localSheetId="6">#REF!</definedName>
    <definedName name="MAT" localSheetId="21">#REF!</definedName>
    <definedName name="MAT" localSheetId="22">#REF!</definedName>
    <definedName name="MAT" localSheetId="20">#REF!</definedName>
    <definedName name="MAT" localSheetId="28">#REF!</definedName>
    <definedName name="MAT" localSheetId="29">#REF!</definedName>
    <definedName name="MAT" localSheetId="24">#REF!</definedName>
    <definedName name="MAT" localSheetId="25">#REF!</definedName>
    <definedName name="MAT" localSheetId="26">#REF!</definedName>
    <definedName name="MAT" localSheetId="27">#REF!</definedName>
    <definedName name="MAT" localSheetId="30">#REF!</definedName>
    <definedName name="MAT" localSheetId="9">#REF!</definedName>
    <definedName name="MAT" localSheetId="8">#REF!</definedName>
    <definedName name="MAT" localSheetId="3">#REF!</definedName>
    <definedName name="MAT" localSheetId="2">#REF!</definedName>
    <definedName name="MAT" localSheetId="11">#REF!</definedName>
    <definedName name="MAT" localSheetId="12">#REF!</definedName>
    <definedName name="MAT">#REF!</definedName>
    <definedName name="OS" localSheetId="13">#REF!</definedName>
    <definedName name="OS" localSheetId="18">#REF!</definedName>
    <definedName name="OS" localSheetId="7">#REF!</definedName>
    <definedName name="OS" localSheetId="6">#REF!</definedName>
    <definedName name="OS" localSheetId="21">#REF!</definedName>
    <definedName name="OS" localSheetId="22">#REF!</definedName>
    <definedName name="OS" localSheetId="20">#REF!</definedName>
    <definedName name="OS" localSheetId="28">#REF!</definedName>
    <definedName name="OS" localSheetId="29">#REF!</definedName>
    <definedName name="OS" localSheetId="24">#REF!</definedName>
    <definedName name="OS" localSheetId="25">#REF!</definedName>
    <definedName name="OS" localSheetId="26">#REF!</definedName>
    <definedName name="OS" localSheetId="27">#REF!</definedName>
    <definedName name="OS" localSheetId="30">#REF!</definedName>
    <definedName name="OS" localSheetId="9">#REF!</definedName>
    <definedName name="OS" localSheetId="8">#REF!</definedName>
    <definedName name="OS" localSheetId="3">#REF!</definedName>
    <definedName name="OS" localSheetId="2">#REF!</definedName>
    <definedName name="OS" localSheetId="11">#REF!</definedName>
    <definedName name="OS" localSheetId="12">#REF!</definedName>
    <definedName name="OS">#REF!</definedName>
    <definedName name="_xlnm.Print_Area" localSheetId="13">K_cvetača!$B$3:$I$115</definedName>
    <definedName name="_xlnm.Print_Area" localSheetId="16">K_čebulaČ1!$B$3:$I$115</definedName>
    <definedName name="_xlnm.Print_Area" localSheetId="17">K_čebulaČ2!$B$3:$I$115</definedName>
    <definedName name="_xlnm.Print_Area" localSheetId="14">K_čebulaS1!$B$3:$I$115</definedName>
    <definedName name="_xlnm.Print_Area" localSheetId="15">K_čebulaS2!$B$3:$I$115</definedName>
    <definedName name="_xlnm.Print_Area" localSheetId="18">K_česen1!$B$3:$I$115</definedName>
    <definedName name="_xlnm.Print_Area" localSheetId="7">K_endivijaJf!$B$3:$I$115</definedName>
    <definedName name="_xlnm.Print_Area" localSheetId="6">K_endivijaPf!$B$3:$I$115</definedName>
    <definedName name="_xlnm.Print_Area" localSheetId="21">K_fižolSn!$B$3:$I$115</definedName>
    <definedName name="_xlnm.Print_Area" localSheetId="22">K_fižolSv!$B$3:$I$115</definedName>
    <definedName name="_xlnm.Print_Area" localSheetId="20">K_korenček!$B$3:$I$115</definedName>
    <definedName name="_xlnm.Print_Area" localSheetId="19">K_krompirZ!$B$3:$I$115</definedName>
    <definedName name="_xlnm.Print_Area" localSheetId="23">K_kumareS!$B$3:$I$115</definedName>
    <definedName name="_xlnm.Print_Area" localSheetId="28">K_paprikaN1!$B$3:$I$115</definedName>
    <definedName name="_xlnm.Print_Area" localSheetId="29">K_paprikaN2!$B$3:$I$115</definedName>
    <definedName name="_xlnm.Print_Area" localSheetId="24">K_paprikaZ!$B$3:$I$115</definedName>
    <definedName name="_xlnm.Print_Area" localSheetId="25">K_paprikaZ1!$B$3:$I$115</definedName>
    <definedName name="_xlnm.Print_Area" localSheetId="26">K_paprikaZ2!$B$3:$I$115</definedName>
    <definedName name="_xlnm.Print_Area" localSheetId="27">K_paprikaZ3!$B$3:$I$115</definedName>
    <definedName name="_xlnm.Print_Area" localSheetId="30">K_paradižnik!$B$3:$I$115</definedName>
    <definedName name="_xlnm.Print_Area" localSheetId="9">K_radičJ12!$B$3:$I$115</definedName>
    <definedName name="_xlnm.Print_Area" localSheetId="8">K_radičP12!$B$3:$I$115</definedName>
    <definedName name="_xlnm.Print_Area" localSheetId="5">K_solataJf!$B$3:$I$115</definedName>
    <definedName name="_xlnm.Print_Area" localSheetId="4">K_solataPf!$B$2:$I$115</definedName>
    <definedName name="_xlnm.Print_Area" localSheetId="3">K_solataSf!$B$3:$I$115</definedName>
    <definedName name="_xlnm.Print_Area" localSheetId="2">K_solataSn!$B$3:$I$115</definedName>
    <definedName name="_xlnm.Print_Area" localSheetId="11">K_zeljePP!$B$3:$I$115</definedName>
    <definedName name="_xlnm.Print_Area" localSheetId="10">K_zeljePPR!$B$3:$I$115</definedName>
    <definedName name="_xlnm.Print_Area" localSheetId="12">K_zeljePPz!$B$3:$I$115</definedName>
    <definedName name="_xlnm.Print_Area" localSheetId="0">zbirnik!$A$1:$AH$56</definedName>
    <definedName name="PRID" localSheetId="13">#REF!</definedName>
    <definedName name="PRID" localSheetId="18">#REF!</definedName>
    <definedName name="PRID" localSheetId="7">#REF!</definedName>
    <definedName name="PRID" localSheetId="6">#REF!</definedName>
    <definedName name="PRID" localSheetId="21">#REF!</definedName>
    <definedName name="PRID" localSheetId="22">#REF!</definedName>
    <definedName name="PRID" localSheetId="20">#REF!</definedName>
    <definedName name="PRID" localSheetId="28">#REF!</definedName>
    <definedName name="PRID" localSheetId="29">#REF!</definedName>
    <definedName name="PRID" localSheetId="24">#REF!</definedName>
    <definedName name="PRID" localSheetId="25">#REF!</definedName>
    <definedName name="PRID" localSheetId="26">#REF!</definedName>
    <definedName name="PRID" localSheetId="27">#REF!</definedName>
    <definedName name="PRID" localSheetId="30">#REF!</definedName>
    <definedName name="PRID" localSheetId="9">#REF!</definedName>
    <definedName name="PRID" localSheetId="8">#REF!</definedName>
    <definedName name="PRID" localSheetId="3">#REF!</definedName>
    <definedName name="PRID" localSheetId="2">#REF!</definedName>
    <definedName name="PRID" localSheetId="11">#REF!</definedName>
    <definedName name="PRID" localSheetId="12">#REF!</definedName>
    <definedName name="PRID">#REF!</definedName>
    <definedName name="PRINT_AREA_MI" localSheetId="13">#REF!</definedName>
    <definedName name="PRINT_AREA_MI" localSheetId="18">#REF!</definedName>
    <definedName name="PRINT_AREA_MI" localSheetId="7">#REF!</definedName>
    <definedName name="PRINT_AREA_MI" localSheetId="6">#REF!</definedName>
    <definedName name="PRINT_AREA_MI" localSheetId="21">#REF!</definedName>
    <definedName name="PRINT_AREA_MI" localSheetId="22">#REF!</definedName>
    <definedName name="PRINT_AREA_MI" localSheetId="20">#REF!</definedName>
    <definedName name="PRINT_AREA_MI" localSheetId="28">#REF!</definedName>
    <definedName name="PRINT_AREA_MI" localSheetId="29">#REF!</definedName>
    <definedName name="PRINT_AREA_MI" localSheetId="24">#REF!</definedName>
    <definedName name="PRINT_AREA_MI" localSheetId="25">#REF!</definedName>
    <definedName name="PRINT_AREA_MI" localSheetId="26">#REF!</definedName>
    <definedName name="PRINT_AREA_MI" localSheetId="27">#REF!</definedName>
    <definedName name="PRINT_AREA_MI" localSheetId="30">#REF!</definedName>
    <definedName name="PRINT_AREA_MI" localSheetId="9">#REF!</definedName>
    <definedName name="PRINT_AREA_MI" localSheetId="8">#REF!</definedName>
    <definedName name="PRINT_AREA_MI" localSheetId="3">#REF!</definedName>
    <definedName name="PRINT_AREA_MI" localSheetId="2">#REF!</definedName>
    <definedName name="PRINT_AREA_MI" localSheetId="11">#REF!</definedName>
    <definedName name="PRINT_AREA_MI" localSheetId="12">#REF!</definedName>
    <definedName name="PRINT_AREA_MI">#REF!</definedName>
    <definedName name="REG" localSheetId="13">#REF!</definedName>
    <definedName name="REG" localSheetId="18">#REF!</definedName>
    <definedName name="REG" localSheetId="7">#REF!</definedName>
    <definedName name="REG" localSheetId="6">#REF!</definedName>
    <definedName name="REG" localSheetId="21">#REF!</definedName>
    <definedName name="REG" localSheetId="22">#REF!</definedName>
    <definedName name="REG" localSheetId="20">#REF!</definedName>
    <definedName name="REG" localSheetId="28">#REF!</definedName>
    <definedName name="REG" localSheetId="29">#REF!</definedName>
    <definedName name="REG" localSheetId="24">#REF!</definedName>
    <definedName name="REG" localSheetId="25">#REF!</definedName>
    <definedName name="REG" localSheetId="26">#REF!</definedName>
    <definedName name="REG" localSheetId="27">#REF!</definedName>
    <definedName name="REG" localSheetId="30">#REF!</definedName>
    <definedName name="REG" localSheetId="9">#REF!</definedName>
    <definedName name="REG" localSheetId="8">#REF!</definedName>
    <definedName name="REG" localSheetId="3">#REF!</definedName>
    <definedName name="REG" localSheetId="2">#REF!</definedName>
    <definedName name="REG" localSheetId="11">#REF!</definedName>
    <definedName name="REG" localSheetId="12">#REF!</definedName>
    <definedName name="REG">#REF!</definedName>
    <definedName name="STOR" localSheetId="13">#REF!</definedName>
    <definedName name="STOR" localSheetId="18">#REF!</definedName>
    <definedName name="STOR" localSheetId="7">#REF!</definedName>
    <definedName name="STOR" localSheetId="6">#REF!</definedName>
    <definedName name="STOR" localSheetId="21">#REF!</definedName>
    <definedName name="STOR" localSheetId="22">#REF!</definedName>
    <definedName name="STOR" localSheetId="20">#REF!</definedName>
    <definedName name="STOR" localSheetId="28">#REF!</definedName>
    <definedName name="STOR" localSheetId="29">#REF!</definedName>
    <definedName name="STOR" localSheetId="24">#REF!</definedName>
    <definedName name="STOR" localSheetId="25">#REF!</definedName>
    <definedName name="STOR" localSheetId="26">#REF!</definedName>
    <definedName name="STOR" localSheetId="27">#REF!</definedName>
    <definedName name="STOR" localSheetId="30">#REF!</definedName>
    <definedName name="STOR" localSheetId="9">#REF!</definedName>
    <definedName name="STOR" localSheetId="8">#REF!</definedName>
    <definedName name="STOR" localSheetId="3">#REF!</definedName>
    <definedName name="STOR" localSheetId="2">#REF!</definedName>
    <definedName name="STOR" localSheetId="11">#REF!</definedName>
    <definedName name="STOR" localSheetId="12">#REF!</definedName>
    <definedName name="STOR">#REF!</definedName>
    <definedName name="STROJ" localSheetId="13">#REF!</definedName>
    <definedName name="STROJ" localSheetId="18">#REF!</definedName>
    <definedName name="STROJ" localSheetId="7">#REF!</definedName>
    <definedName name="STROJ" localSheetId="6">#REF!</definedName>
    <definedName name="STROJ" localSheetId="21">#REF!</definedName>
    <definedName name="STROJ" localSheetId="22">#REF!</definedName>
    <definedName name="STROJ" localSheetId="20">#REF!</definedName>
    <definedName name="STROJ" localSheetId="28">#REF!</definedName>
    <definedName name="STROJ" localSheetId="29">#REF!</definedName>
    <definedName name="STROJ" localSheetId="24">#REF!</definedName>
    <definedName name="STROJ" localSheetId="25">#REF!</definedName>
    <definedName name="STROJ" localSheetId="26">#REF!</definedName>
    <definedName name="STROJ" localSheetId="27">#REF!</definedName>
    <definedName name="STROJ" localSheetId="30">#REF!</definedName>
    <definedName name="STROJ" localSheetId="9">#REF!</definedName>
    <definedName name="STROJ" localSheetId="8">#REF!</definedName>
    <definedName name="STROJ" localSheetId="3">#REF!</definedName>
    <definedName name="STROJ" localSheetId="2">#REF!</definedName>
    <definedName name="STROJ" localSheetId="11">#REF!</definedName>
    <definedName name="STROJ" localSheetId="12">#REF!</definedName>
    <definedName name="STROJ">#REF!</definedName>
    <definedName name="_xlnm.Print_Titles" localSheetId="0">zbirnik!$D:$E</definedName>
    <definedName name="VNOS" localSheetId="13">#REF!</definedName>
    <definedName name="VNOS" localSheetId="18">#REF!</definedName>
    <definedName name="VNOS" localSheetId="7">#REF!</definedName>
    <definedName name="VNOS" localSheetId="6">#REF!</definedName>
    <definedName name="VNOS" localSheetId="21">#REF!</definedName>
    <definedName name="VNOS" localSheetId="22">#REF!</definedName>
    <definedName name="VNOS" localSheetId="20">#REF!</definedName>
    <definedName name="VNOS" localSheetId="28">#REF!</definedName>
    <definedName name="VNOS" localSheetId="29">#REF!</definedName>
    <definedName name="VNOS" localSheetId="24">#REF!</definedName>
    <definedName name="VNOS" localSheetId="25">#REF!</definedName>
    <definedName name="VNOS" localSheetId="26">#REF!</definedName>
    <definedName name="VNOS" localSheetId="27">#REF!</definedName>
    <definedName name="VNOS" localSheetId="30">#REF!</definedName>
    <definedName name="VNOS" localSheetId="9">#REF!</definedName>
    <definedName name="VNOS" localSheetId="8">#REF!</definedName>
    <definedName name="VNOS" localSheetId="3">#REF!</definedName>
    <definedName name="VNOS" localSheetId="2">#REF!</definedName>
    <definedName name="VNOS" localSheetId="11">#REF!</definedName>
    <definedName name="VNOS" localSheetId="12">#REF!</definedName>
    <definedName name="VNOS">#REF!</definedName>
    <definedName name="ZAC" localSheetId="13">#REF!</definedName>
    <definedName name="ZAC" localSheetId="18">#REF!</definedName>
    <definedName name="ZAC" localSheetId="7">#REF!</definedName>
    <definedName name="ZAC" localSheetId="6">#REF!</definedName>
    <definedName name="ZAC" localSheetId="21">#REF!</definedName>
    <definedName name="ZAC" localSheetId="22">#REF!</definedName>
    <definedName name="ZAC" localSheetId="20">#REF!</definedName>
    <definedName name="ZAC" localSheetId="28">#REF!</definedName>
    <definedName name="ZAC" localSheetId="29">#REF!</definedName>
    <definedName name="ZAC" localSheetId="24">#REF!</definedName>
    <definedName name="ZAC" localSheetId="25">#REF!</definedName>
    <definedName name="ZAC" localSheetId="26">#REF!</definedName>
    <definedName name="ZAC" localSheetId="27">#REF!</definedName>
    <definedName name="ZAC" localSheetId="30">#REF!</definedName>
    <definedName name="ZAC" localSheetId="9">#REF!</definedName>
    <definedName name="ZAC" localSheetId="8">#REF!</definedName>
    <definedName name="ZAC" localSheetId="3">#REF!</definedName>
    <definedName name="ZAC" localSheetId="2">#REF!</definedName>
    <definedName name="ZAC" localSheetId="11">#REF!</definedName>
    <definedName name="ZAC" localSheetId="12">#REF!</definedName>
    <definedName name="ZAC">#REF!</definedName>
  </definedNames>
  <calcPr calcId="145621" iterateCount="1" calcOnSave="0"/>
</workbook>
</file>

<file path=xl/calcChain.xml><?xml version="1.0" encoding="utf-8"?>
<calcChain xmlns="http://schemas.openxmlformats.org/spreadsheetml/2006/main">
  <c r="H6" i="89" l="1"/>
  <c r="A11" i="15" l="1"/>
  <c r="C11" i="15"/>
  <c r="C12" i="15"/>
  <c r="C31" i="89" l="1"/>
  <c r="C3" i="89" l="1"/>
  <c r="C2" i="89"/>
  <c r="X1" i="15"/>
  <c r="AA1" i="15"/>
  <c r="Z1" i="15"/>
  <c r="Y1" i="15"/>
  <c r="V1" i="15"/>
  <c r="U1" i="15"/>
  <c r="T1" i="15"/>
  <c r="S1" i="15"/>
  <c r="R1" i="15"/>
  <c r="P1" i="15"/>
  <c r="O1" i="15"/>
  <c r="N1" i="15"/>
  <c r="M1" i="15"/>
  <c r="L1" i="15"/>
  <c r="K1" i="15"/>
  <c r="J1" i="15"/>
  <c r="AH1" i="15"/>
  <c r="W1" i="15"/>
  <c r="Q1" i="15"/>
  <c r="F1" i="15"/>
  <c r="G1" i="15"/>
  <c r="H1" i="15"/>
  <c r="I1" i="15"/>
  <c r="C28" i="15"/>
  <c r="C27" i="15"/>
  <c r="C26" i="15"/>
  <c r="C25" i="15"/>
  <c r="D2" i="15"/>
  <c r="E2" i="15" s="1"/>
  <c r="F2" i="15" s="1"/>
  <c r="G2" i="15" s="1"/>
  <c r="H2" i="15" s="1"/>
  <c r="I2" i="15" s="1"/>
  <c r="J2" i="15" s="1"/>
  <c r="K2" i="15" s="1"/>
  <c r="L2" i="15" s="1"/>
  <c r="M2" i="15" s="1"/>
  <c r="N2" i="15" s="1"/>
  <c r="O2" i="15" s="1"/>
  <c r="P2" i="15" s="1"/>
  <c r="Q2" i="15" s="1"/>
  <c r="R2" i="15" s="1"/>
  <c r="S2" i="15" s="1"/>
  <c r="T2" i="15" s="1"/>
  <c r="U2" i="15" s="1"/>
  <c r="V2" i="15" s="1"/>
  <c r="W2" i="15" s="1"/>
  <c r="X2" i="15" s="1"/>
  <c r="Y2" i="15" s="1"/>
  <c r="Z2" i="15" s="1"/>
  <c r="AA2" i="15" s="1"/>
  <c r="AB2" i="15" s="1"/>
  <c r="AC2" i="15" s="1"/>
  <c r="AD2" i="15" s="1"/>
  <c r="AE2" i="15" s="1"/>
  <c r="AF2" i="15" s="1"/>
  <c r="AG2" i="15" s="1"/>
  <c r="AH2" i="15" s="1"/>
  <c r="D10" i="15"/>
  <c r="E10" i="15" s="1"/>
  <c r="F10" i="15" s="1"/>
  <c r="G10" i="15" s="1"/>
  <c r="H10" i="15" s="1"/>
  <c r="I10" i="15" s="1"/>
  <c r="J10" i="15" s="1"/>
  <c r="K10" i="15" s="1"/>
  <c r="L10" i="15" s="1"/>
  <c r="M10" i="15" s="1"/>
  <c r="N10" i="15" s="1"/>
  <c r="O10" i="15" s="1"/>
  <c r="P10" i="15" s="1"/>
  <c r="Q10" i="15" s="1"/>
  <c r="R10" i="15" s="1"/>
  <c r="S10" i="15" s="1"/>
  <c r="T10" i="15" s="1"/>
  <c r="U10" i="15" s="1"/>
  <c r="V10" i="15" s="1"/>
  <c r="W10" i="15" s="1"/>
  <c r="X10" i="15" s="1"/>
  <c r="Y10" i="15" s="1"/>
  <c r="Z10" i="15" s="1"/>
  <c r="AA10" i="15" s="1"/>
  <c r="AB10" i="15" s="1"/>
  <c r="AC10" i="15" s="1"/>
  <c r="AD10" i="15" s="1"/>
  <c r="AE10" i="15" s="1"/>
  <c r="AF10" i="15" s="1"/>
  <c r="AG10" i="15" s="1"/>
  <c r="AH10" i="15" s="1"/>
  <c r="C44" i="15"/>
  <c r="G1" i="89" s="1"/>
  <c r="C43" i="15"/>
  <c r="C42" i="15"/>
  <c r="C41" i="15"/>
  <c r="C40" i="15"/>
  <c r="C39" i="15"/>
  <c r="C38" i="15"/>
  <c r="C37" i="15"/>
  <c r="C36" i="15"/>
  <c r="C35" i="15"/>
  <c r="C34" i="15"/>
  <c r="C33" i="15"/>
  <c r="C32" i="15"/>
  <c r="C31" i="15"/>
  <c r="C30" i="15"/>
  <c r="C29" i="15"/>
  <c r="C24" i="15"/>
  <c r="C23" i="15"/>
  <c r="C22" i="15"/>
  <c r="C21" i="15"/>
  <c r="C19" i="15"/>
  <c r="C18" i="15"/>
  <c r="C17" i="15"/>
  <c r="C16" i="15"/>
  <c r="C15" i="15"/>
  <c r="C14" i="15"/>
  <c r="C13" i="15"/>
  <c r="A43" i="15"/>
  <c r="A44" i="15"/>
  <c r="A13" i="15"/>
  <c r="L31" i="58" l="1"/>
  <c r="L75" i="58" l="1"/>
  <c r="L58" i="58"/>
  <c r="L34" i="58" l="1"/>
  <c r="L85" i="58" l="1"/>
  <c r="L82" i="58" l="1"/>
  <c r="AH33" i="15" l="1"/>
  <c r="AH21" i="15" l="1"/>
  <c r="L92" i="58" l="1"/>
  <c r="L94" i="58" s="1"/>
  <c r="L112" i="58" s="1"/>
  <c r="AH39" i="15" l="1"/>
  <c r="AH41" i="15" l="1"/>
  <c r="AH43" i="15" l="1"/>
  <c r="AH44" i="15" l="1"/>
  <c r="G41" i="89" l="1"/>
  <c r="H41" i="89" s="1"/>
  <c r="L113" i="58"/>
  <c r="L75" i="88" l="1"/>
  <c r="L75" i="93"/>
  <c r="L75" i="96"/>
  <c r="L75" i="95" l="1"/>
  <c r="M75" i="88"/>
  <c r="L52" i="95" l="1"/>
  <c r="L31" i="95"/>
  <c r="L57" i="88" l="1"/>
  <c r="L31" i="88" l="1"/>
  <c r="L52" i="93"/>
  <c r="L52" i="96"/>
  <c r="M57" i="88"/>
  <c r="L31" i="93"/>
  <c r="L31" i="96"/>
  <c r="L75" i="57" l="1"/>
  <c r="L75" i="56" l="1"/>
  <c r="L52" i="56" l="1"/>
  <c r="L57" i="57"/>
  <c r="L31" i="57" l="1"/>
  <c r="L31" i="56"/>
  <c r="L34" i="93" l="1"/>
  <c r="L34" i="95"/>
  <c r="L34" i="96"/>
  <c r="L34" i="57" l="1"/>
  <c r="L34" i="88"/>
  <c r="L34" i="56"/>
  <c r="L85" i="56"/>
  <c r="L85" i="95"/>
  <c r="L85" i="96"/>
  <c r="L85" i="93"/>
  <c r="L85" i="57"/>
  <c r="M34" i="88" l="1"/>
  <c r="L85" i="88"/>
  <c r="L82" i="88" l="1"/>
  <c r="AF33" i="15" l="1"/>
  <c r="AG33" i="15"/>
  <c r="L82" i="57"/>
  <c r="L82" i="95"/>
  <c r="L82" i="96"/>
  <c r="M82" i="88"/>
  <c r="AD33" i="15" l="1"/>
  <c r="L82" i="56"/>
  <c r="AE33" i="15"/>
  <c r="L82" i="93"/>
  <c r="AB33" i="15"/>
  <c r="AC21" i="15"/>
  <c r="AF21" i="15" l="1"/>
  <c r="AB21" i="15"/>
  <c r="AE21" i="15"/>
  <c r="AD21" i="15"/>
  <c r="AC33" i="15"/>
  <c r="AG21" i="15"/>
  <c r="M85" i="88" l="1"/>
  <c r="L92" i="88" l="1"/>
  <c r="L94" i="88" s="1"/>
  <c r="L112" i="88" s="1"/>
  <c r="L92" i="93"/>
  <c r="L94" i="93" s="1"/>
  <c r="L112" i="93" s="1"/>
  <c r="L92" i="56"/>
  <c r="L94" i="56" s="1"/>
  <c r="L112" i="56" s="1"/>
  <c r="L92" i="57" l="1"/>
  <c r="L94" i="57" s="1"/>
  <c r="L112" i="57" s="1"/>
  <c r="AF39" i="15"/>
  <c r="L92" i="95"/>
  <c r="L94" i="95" s="1"/>
  <c r="L112" i="95" s="1"/>
  <c r="AB39" i="15" l="1"/>
  <c r="AG39" i="15"/>
  <c r="AE39" i="15"/>
  <c r="AF41" i="15"/>
  <c r="L92" i="96"/>
  <c r="L94" i="96" s="1"/>
  <c r="L112" i="96" s="1"/>
  <c r="AE41" i="15" l="1"/>
  <c r="AB41" i="15"/>
  <c r="AC39" i="15"/>
  <c r="AF43" i="15"/>
  <c r="AG41" i="15"/>
  <c r="AB43" i="15" l="1"/>
  <c r="AG43" i="15"/>
  <c r="AD39" i="15"/>
  <c r="AC41" i="15"/>
  <c r="AE43" i="15"/>
  <c r="AF44" i="15"/>
  <c r="AE44" i="15" l="1"/>
  <c r="AC43" i="15"/>
  <c r="L113" i="93"/>
  <c r="G39" i="89"/>
  <c r="H39" i="89" s="1"/>
  <c r="AG44" i="15"/>
  <c r="AD41" i="15"/>
  <c r="AB44" i="15"/>
  <c r="L113" i="57"/>
  <c r="AD43" i="15" l="1"/>
  <c r="L113" i="88"/>
  <c r="L113" i="95"/>
  <c r="G35" i="89"/>
  <c r="H35" i="89" s="1"/>
  <c r="G40" i="89"/>
  <c r="H40" i="89" s="1"/>
  <c r="AC44" i="15"/>
  <c r="L113" i="56"/>
  <c r="G38" i="89"/>
  <c r="H38" i="89" s="1"/>
  <c r="G36" i="89" l="1"/>
  <c r="H36" i="89" s="1"/>
  <c r="L113" i="96"/>
  <c r="AD44" i="15"/>
  <c r="G37" i="89" l="1"/>
  <c r="H37" i="89" s="1"/>
  <c r="L75" i="2" l="1"/>
  <c r="L53" i="2" l="1"/>
  <c r="L31" i="2" l="1"/>
  <c r="L82" i="2" l="1"/>
  <c r="AA33" i="15" l="1"/>
  <c r="L34" i="2" l="1"/>
  <c r="L85" i="2" l="1"/>
  <c r="AA21" i="15" l="1"/>
  <c r="L92" i="2" l="1"/>
  <c r="L94" i="2" s="1"/>
  <c r="L112" i="2" s="1"/>
  <c r="AA39" i="15" l="1"/>
  <c r="AA41" i="15" l="1"/>
  <c r="AA43" i="15" l="1"/>
  <c r="AA44" i="15" l="1"/>
  <c r="L113" i="2" l="1"/>
  <c r="G34" i="89"/>
  <c r="H34" i="89" s="1"/>
  <c r="L75" i="54" l="1"/>
  <c r="L75" i="55"/>
  <c r="L31" i="55" l="1"/>
  <c r="L52" i="55" l="1"/>
  <c r="L31" i="54"/>
  <c r="L51" i="54" l="1"/>
  <c r="L33" i="54" l="1"/>
  <c r="L33" i="55"/>
  <c r="M33" i="54" l="1"/>
  <c r="L82" i="54" l="1"/>
  <c r="L82" i="55" l="1"/>
  <c r="Y21" i="15"/>
  <c r="Y33" i="15"/>
  <c r="Z33" i="15" l="1"/>
  <c r="Z21" i="15"/>
  <c r="L85" i="54" l="1"/>
  <c r="L85" i="55" l="1"/>
  <c r="L92" i="54" l="1"/>
  <c r="L94" i="54" s="1"/>
  <c r="L112" i="54" s="1"/>
  <c r="Y39" i="15" l="1"/>
  <c r="L92" i="55"/>
  <c r="L94" i="55" s="1"/>
  <c r="L112" i="55" s="1"/>
  <c r="Y41" i="15" l="1"/>
  <c r="N112" i="54"/>
  <c r="Z39" i="15" l="1"/>
  <c r="Y43" i="15"/>
  <c r="Y44" i="15" l="1"/>
  <c r="Z41" i="15"/>
  <c r="Z43" i="15" l="1"/>
  <c r="L113" i="54"/>
  <c r="G20" i="89"/>
  <c r="H20" i="89" s="1"/>
  <c r="Z44" i="15" l="1"/>
  <c r="L113" i="55"/>
  <c r="G21" i="89" l="1"/>
  <c r="H21" i="89" s="1"/>
  <c r="L75" i="53" l="1"/>
  <c r="L53" i="53" l="1"/>
  <c r="L31" i="53" l="1"/>
  <c r="X33" i="15" l="1"/>
  <c r="L82" i="53"/>
  <c r="L34" i="53" l="1"/>
  <c r="L85" i="53"/>
  <c r="X21" i="15" l="1"/>
  <c r="L92" i="53" l="1"/>
  <c r="L94" i="53" s="1"/>
  <c r="L112" i="53" s="1"/>
  <c r="X39" i="15"/>
  <c r="X41" i="15" l="1"/>
  <c r="X43" i="15" l="1"/>
  <c r="X44" i="15" l="1"/>
  <c r="L113" i="53" l="1"/>
  <c r="G18" i="89"/>
  <c r="H18" i="89" s="1"/>
  <c r="L31" i="9" l="1"/>
  <c r="L75" i="9" l="1"/>
  <c r="L46" i="9" l="1"/>
  <c r="L34" i="9" l="1"/>
  <c r="L82" i="9" l="1"/>
  <c r="W33" i="15"/>
  <c r="W21" i="15" l="1"/>
  <c r="L85" i="9" l="1"/>
  <c r="L92" i="9" l="1"/>
  <c r="L94" i="9" s="1"/>
  <c r="L112" i="9" s="1"/>
  <c r="W39" i="15" l="1"/>
  <c r="W41" i="15" l="1"/>
  <c r="W43" i="15" l="1"/>
  <c r="W44" i="15" l="1"/>
  <c r="G17" i="89" l="1"/>
  <c r="H17" i="89" s="1"/>
  <c r="L113" i="9"/>
  <c r="L75" i="111" l="1"/>
  <c r="L31" i="111" l="1"/>
  <c r="L50" i="111" l="1"/>
  <c r="L82" i="111" l="1"/>
  <c r="V33" i="15" l="1"/>
  <c r="L33" i="111" l="1"/>
  <c r="L85" i="111"/>
  <c r="V21" i="15" l="1"/>
  <c r="L92" i="111" l="1"/>
  <c r="L94" i="111" s="1"/>
  <c r="L112" i="111" s="1"/>
  <c r="V39" i="15" l="1"/>
  <c r="V41" i="15" l="1"/>
  <c r="L113" i="111" l="1"/>
  <c r="V43" i="15"/>
  <c r="V44" i="15" l="1"/>
  <c r="G32" i="89" l="1"/>
  <c r="H32" i="89" s="1"/>
  <c r="L75" i="19" l="1"/>
  <c r="L75" i="10"/>
  <c r="L75" i="18" l="1"/>
  <c r="L31" i="19" l="1"/>
  <c r="L54" i="18"/>
  <c r="L31" i="18"/>
  <c r="L31" i="10"/>
  <c r="L54" i="10" l="1"/>
  <c r="L54" i="19"/>
  <c r="L31" i="8" l="1"/>
  <c r="L54" i="8" l="1"/>
  <c r="L75" i="8" l="1"/>
  <c r="L82" i="18" l="1"/>
  <c r="L82" i="10" l="1"/>
  <c r="L82" i="19"/>
  <c r="T33" i="15"/>
  <c r="R33" i="15"/>
  <c r="U33" i="15"/>
  <c r="S33" i="15"/>
  <c r="L82" i="8" l="1"/>
  <c r="L85" i="10" l="1"/>
  <c r="L85" i="18"/>
  <c r="L85" i="19"/>
  <c r="L33" i="18"/>
  <c r="L33" i="10"/>
  <c r="L33" i="8"/>
  <c r="L33" i="19"/>
  <c r="L85" i="8" l="1"/>
  <c r="U21" i="15" l="1"/>
  <c r="T21" i="15"/>
  <c r="S21" i="15"/>
  <c r="R21" i="15"/>
  <c r="L92" i="10" l="1"/>
  <c r="L94" i="10" s="1"/>
  <c r="L112" i="10" s="1"/>
  <c r="L92" i="8" l="1"/>
  <c r="L94" i="8" s="1"/>
  <c r="L112" i="8" s="1"/>
  <c r="L92" i="19"/>
  <c r="L94" i="19" s="1"/>
  <c r="L112" i="19" s="1"/>
  <c r="L92" i="18"/>
  <c r="L94" i="18" s="1"/>
  <c r="L112" i="18" s="1"/>
  <c r="S39" i="15" l="1"/>
  <c r="R39" i="15"/>
  <c r="R41" i="15" l="1"/>
  <c r="T39" i="15"/>
  <c r="U39" i="15"/>
  <c r="S41" i="15"/>
  <c r="S43" i="15" l="1"/>
  <c r="T41" i="15"/>
  <c r="U41" i="15"/>
  <c r="R43" i="15"/>
  <c r="R44" i="15" l="1"/>
  <c r="T43" i="15"/>
  <c r="U43" i="15"/>
  <c r="S44" i="15"/>
  <c r="U44" i="15" l="1"/>
  <c r="L113" i="10"/>
  <c r="T44" i="15"/>
  <c r="G29" i="89"/>
  <c r="H29" i="89" s="1"/>
  <c r="G28" i="89"/>
  <c r="H28" i="89" s="1"/>
  <c r="L113" i="8"/>
  <c r="L113" i="19" l="1"/>
  <c r="G30" i="89"/>
  <c r="H30" i="89" s="1"/>
  <c r="G31" i="89"/>
  <c r="H31" i="89" s="1"/>
  <c r="L113" i="18"/>
  <c r="L75" i="67" l="1"/>
  <c r="L85" i="67" l="1"/>
  <c r="L53" i="67" l="1"/>
  <c r="L31" i="67"/>
  <c r="L34" i="67"/>
  <c r="L82" i="67" l="1"/>
  <c r="Q33" i="15" l="1"/>
  <c r="Q21" i="15"/>
  <c r="L92" i="67" l="1"/>
  <c r="L94" i="67" s="1"/>
  <c r="L112" i="67" s="1"/>
  <c r="Q39" i="15"/>
  <c r="Q41" i="15" l="1"/>
  <c r="Q43" i="15" l="1"/>
  <c r="Q44" i="15" l="1"/>
  <c r="G26" i="89" l="1"/>
  <c r="H26" i="89" s="1"/>
  <c r="L113" i="67"/>
  <c r="L75" i="43" l="1"/>
  <c r="L75" i="44" l="1"/>
  <c r="L54" i="43" l="1"/>
  <c r="L31" i="43" l="1"/>
  <c r="L51" i="44" l="1"/>
  <c r="L31" i="44" l="1"/>
  <c r="L75" i="6" l="1"/>
  <c r="L56" i="6" l="1"/>
  <c r="L31" i="6" l="1"/>
  <c r="L34" i="6" l="1"/>
  <c r="L34" i="43"/>
  <c r="L85" i="43"/>
  <c r="L85" i="6" l="1"/>
  <c r="L34" i="44" l="1"/>
  <c r="L85" i="44"/>
  <c r="L82" i="44" l="1"/>
  <c r="L82" i="6" l="1"/>
  <c r="L82" i="43"/>
  <c r="O33" i="15" l="1"/>
  <c r="N33" i="15"/>
  <c r="P33" i="15"/>
  <c r="N21" i="15" l="1"/>
  <c r="O21" i="15"/>
  <c r="P21" i="15"/>
  <c r="L92" i="44" l="1"/>
  <c r="L94" i="44" s="1"/>
  <c r="L112" i="44" s="1"/>
  <c r="L92" i="43"/>
  <c r="L94" i="43" s="1"/>
  <c r="L112" i="43" s="1"/>
  <c r="P39" i="15" l="1"/>
  <c r="O39" i="15" l="1"/>
  <c r="P41" i="15"/>
  <c r="L92" i="6"/>
  <c r="L94" i="6" s="1"/>
  <c r="L112" i="6" s="1"/>
  <c r="N39" i="15" l="1"/>
  <c r="P43" i="15"/>
  <c r="O41" i="15"/>
  <c r="P44" i="15" l="1"/>
  <c r="O43" i="15"/>
  <c r="N41" i="15"/>
  <c r="O44" i="15" l="1"/>
  <c r="N43" i="15"/>
  <c r="G25" i="89"/>
  <c r="H25" i="89" s="1"/>
  <c r="L113" i="44" l="1"/>
  <c r="N44" i="15"/>
  <c r="L113" i="43"/>
  <c r="G24" i="89"/>
  <c r="H24" i="89" s="1"/>
  <c r="G23" i="89" l="1"/>
  <c r="H23" i="89" s="1"/>
  <c r="L113" i="6"/>
  <c r="L75" i="87" l="1"/>
  <c r="L75" i="39"/>
  <c r="L75" i="40"/>
  <c r="L75" i="51"/>
  <c r="L31" i="51" l="1"/>
  <c r="L31" i="39"/>
  <c r="L48" i="51" l="1"/>
  <c r="L48" i="39"/>
  <c r="L31" i="40"/>
  <c r="L31" i="87"/>
  <c r="L49" i="87" l="1"/>
  <c r="L49" i="40"/>
  <c r="L33" i="87" l="1"/>
  <c r="L33" i="51"/>
  <c r="L33" i="39" l="1"/>
  <c r="L33" i="40"/>
  <c r="L82" i="40" l="1"/>
  <c r="L82" i="51" l="1"/>
  <c r="M33" i="15" l="1"/>
  <c r="L33" i="15"/>
  <c r="J33" i="15"/>
  <c r="L21" i="15"/>
  <c r="L82" i="87"/>
  <c r="K33" i="15"/>
  <c r="J21" i="15"/>
  <c r="M21" i="15" l="1"/>
  <c r="L82" i="39"/>
  <c r="K21" i="15"/>
  <c r="L85" i="87" l="1"/>
  <c r="L85" i="39"/>
  <c r="L85" i="51"/>
  <c r="L85" i="40" l="1"/>
  <c r="L92" i="51" l="1"/>
  <c r="L94" i="51" s="1"/>
  <c r="L112" i="51" s="1"/>
  <c r="L92" i="39" l="1"/>
  <c r="L94" i="39" s="1"/>
  <c r="L112" i="39" s="1"/>
  <c r="L92" i="87"/>
  <c r="L94" i="87" s="1"/>
  <c r="L112" i="87" s="1"/>
  <c r="L39" i="15" l="1"/>
  <c r="L92" i="40"/>
  <c r="L94" i="40" s="1"/>
  <c r="L112" i="40" s="1"/>
  <c r="M39" i="15" l="1"/>
  <c r="J39" i="15"/>
  <c r="L41" i="15"/>
  <c r="K39" i="15" l="1"/>
  <c r="L43" i="15"/>
  <c r="M41" i="15"/>
  <c r="J41" i="15"/>
  <c r="J43" i="15" l="1"/>
  <c r="L44" i="15"/>
  <c r="M43" i="15"/>
  <c r="K41" i="15"/>
  <c r="L113" i="51"/>
  <c r="K43" i="15" l="1"/>
  <c r="G14" i="89"/>
  <c r="H14" i="89" s="1"/>
  <c r="M44" i="15"/>
  <c r="J44" i="15"/>
  <c r="G12" i="89" l="1"/>
  <c r="H12" i="89" s="1"/>
  <c r="G15" i="89"/>
  <c r="H15" i="89" s="1"/>
  <c r="L113" i="39"/>
  <c r="K44" i="15"/>
  <c r="L113" i="87"/>
  <c r="L113" i="40" l="1"/>
  <c r="G13" i="89"/>
  <c r="H13" i="89" s="1"/>
  <c r="L75" i="21" l="1"/>
  <c r="L75" i="20"/>
  <c r="L75" i="36" l="1"/>
  <c r="L75" i="35"/>
  <c r="L31" i="35" l="1"/>
  <c r="L49" i="35"/>
  <c r="L31" i="21" l="1"/>
  <c r="L31" i="36"/>
  <c r="L33" i="35"/>
  <c r="L31" i="20"/>
  <c r="L51" i="21" l="1"/>
  <c r="L50" i="20"/>
  <c r="L33" i="21"/>
  <c r="L33" i="20"/>
  <c r="L49" i="36" l="1"/>
  <c r="L33" i="36"/>
  <c r="L82" i="20" l="1"/>
  <c r="L82" i="35"/>
  <c r="L82" i="21" l="1"/>
  <c r="H33" i="15"/>
  <c r="F33" i="15"/>
  <c r="I33" i="15"/>
  <c r="I21" i="15"/>
  <c r="G21" i="15"/>
  <c r="G33" i="15"/>
  <c r="F21" i="15"/>
  <c r="L82" i="36" l="1"/>
  <c r="H21" i="15"/>
  <c r="L85" i="35" l="1"/>
  <c r="L85" i="21"/>
  <c r="L85" i="20"/>
  <c r="L92" i="21" l="1"/>
  <c r="L94" i="21" s="1"/>
  <c r="L112" i="21" s="1"/>
  <c r="L85" i="36" l="1"/>
  <c r="L92" i="35"/>
  <c r="L94" i="35" s="1"/>
  <c r="L112" i="35" s="1"/>
  <c r="L92" i="20"/>
  <c r="L94" i="20" s="1"/>
  <c r="L112" i="20" s="1"/>
  <c r="L92" i="36" l="1"/>
  <c r="L94" i="36" s="1"/>
  <c r="L112" i="36" s="1"/>
  <c r="I39" i="15"/>
  <c r="G39" i="15" l="1"/>
  <c r="F39" i="15"/>
  <c r="H39" i="15"/>
  <c r="I41" i="15"/>
  <c r="H41" i="15" l="1"/>
  <c r="F41" i="15"/>
  <c r="I43" i="15"/>
  <c r="G41" i="15"/>
  <c r="I44" i="15" l="1"/>
  <c r="H43" i="15"/>
  <c r="G43" i="15"/>
  <c r="F43" i="15"/>
  <c r="L113" i="35" l="1"/>
  <c r="G11" i="89"/>
  <c r="H11" i="89" s="1"/>
  <c r="F44" i="15"/>
  <c r="H44" i="15"/>
  <c r="G44" i="15"/>
  <c r="L113" i="21"/>
  <c r="G9" i="89" l="1"/>
  <c r="H9" i="89" s="1"/>
  <c r="L113" i="36"/>
  <c r="G10" i="89"/>
  <c r="H10" i="89" s="1"/>
  <c r="G8" i="89"/>
  <c r="H8" i="89" s="1"/>
  <c r="L113" i="20"/>
  <c r="G4" i="89" l="1"/>
  <c r="H5" i="89" s="1"/>
  <c r="E6" i="15"/>
</calcChain>
</file>

<file path=xl/sharedStrings.xml><?xml version="1.0" encoding="utf-8"?>
<sst xmlns="http://schemas.openxmlformats.org/spreadsheetml/2006/main" count="19816" uniqueCount="285">
  <si>
    <t>Oddelek za ekonomiko kmetijstva</t>
  </si>
  <si>
    <t>kg/ha</t>
  </si>
  <si>
    <t>%</t>
  </si>
  <si>
    <t>ha</t>
  </si>
  <si>
    <t>STROŠKI SKUPAJ</t>
  </si>
  <si>
    <t>STROŠKI GLAVNEGA PRIDELKA</t>
  </si>
  <si>
    <t>PRORAČUNSKI DODATKI</t>
  </si>
  <si>
    <t>STROŠKI ZMANJŠANI ZA SUBVENCIJE</t>
  </si>
  <si>
    <t>STROŠKI ZMANJŠANI ZA SUBVENCIJE EUR/kg</t>
  </si>
  <si>
    <t>kontrola</t>
  </si>
  <si>
    <t>Kmetijski inštitut Slovenije</t>
  </si>
  <si>
    <t>solata spomladanska</t>
  </si>
  <si>
    <t>P</t>
  </si>
  <si>
    <t>Pridelek tržni</t>
  </si>
  <si>
    <t>t/ha</t>
  </si>
  <si>
    <t>Stranski pridelek</t>
  </si>
  <si>
    <t>Piz</t>
  </si>
  <si>
    <t>Pridelek bruto</t>
  </si>
  <si>
    <t>Izgube</t>
  </si>
  <si>
    <t>Velikost poljine</t>
  </si>
  <si>
    <t>Premijska stopnja za zavarovanje pridelka</t>
  </si>
  <si>
    <t>STR1</t>
  </si>
  <si>
    <t>Stroški brez domačega dela</t>
  </si>
  <si>
    <t>sem</t>
  </si>
  <si>
    <t>Od tega:    Seme in sadike</t>
  </si>
  <si>
    <t>€/ha</t>
  </si>
  <si>
    <t>gnoj</t>
  </si>
  <si>
    <t>Gnojila</t>
  </si>
  <si>
    <t>fss</t>
  </si>
  <si>
    <t>Sredstva za varstvo rastlin</t>
  </si>
  <si>
    <t>nd</t>
  </si>
  <si>
    <t>zavp</t>
  </si>
  <si>
    <t>stroj</t>
  </si>
  <si>
    <t>Spremenljivi stroški strojnih storitev</t>
  </si>
  <si>
    <t>drug</t>
  </si>
  <si>
    <t>amort</t>
  </si>
  <si>
    <t>Amortizacija</t>
  </si>
  <si>
    <t>kapit</t>
  </si>
  <si>
    <t>Stroški kapitala</t>
  </si>
  <si>
    <t>dDelo</t>
  </si>
  <si>
    <t>Stroški domačega dela</t>
  </si>
  <si>
    <t>dDelo1</t>
  </si>
  <si>
    <t>Osnovni pridelek</t>
  </si>
  <si>
    <t>dDeloUR</t>
  </si>
  <si>
    <t>Domače delo</t>
  </si>
  <si>
    <t>ur/ha</t>
  </si>
  <si>
    <t>domače delo neposredno</t>
  </si>
  <si>
    <t>strojno delo neposredno</t>
  </si>
  <si>
    <t>STR</t>
  </si>
  <si>
    <t>-VREDNOST STRAN. PRIDELKOV</t>
  </si>
  <si>
    <t>LC</t>
  </si>
  <si>
    <t>€/kg</t>
  </si>
  <si>
    <t>Gnojilna norma</t>
  </si>
  <si>
    <t>N</t>
  </si>
  <si>
    <t>K</t>
  </si>
  <si>
    <t>Hlevski gnoj</t>
  </si>
  <si>
    <t>ZBIRNI PREGLED</t>
  </si>
  <si>
    <t>Vir vhodnih tehnoloških parametrov za pridelavo zelenjadnic: Razširjena strokovna skupina za vrtnarstvo pri KGZS</t>
  </si>
  <si>
    <t>Drugo</t>
  </si>
  <si>
    <t>Delež, ki ga zavzema kultura na rastno dobo</t>
  </si>
  <si>
    <t>Količina semena, sadik</t>
  </si>
  <si>
    <t>EM/ha</t>
  </si>
  <si>
    <t>Modelne kalkulacije zelenjadnice</t>
  </si>
  <si>
    <t>Paradižnik, plastenjak</t>
  </si>
  <si>
    <t>Fižol, stročji, visoki</t>
  </si>
  <si>
    <t>Fižol, stročji, nizek</t>
  </si>
  <si>
    <t>Stročnice</t>
  </si>
  <si>
    <t>Solatne kumare, plastenjak</t>
  </si>
  <si>
    <t>Plodovke</t>
  </si>
  <si>
    <t>* krmni</t>
  </si>
  <si>
    <t>Česen, jesenski</t>
  </si>
  <si>
    <t>32 + 8*</t>
  </si>
  <si>
    <t>Korenček</t>
  </si>
  <si>
    <t>Krompir zgodnji</t>
  </si>
  <si>
    <t>Korenovke in gomoljnice</t>
  </si>
  <si>
    <t>Radič jesenski, na foliji</t>
  </si>
  <si>
    <t>Čebula, pridelava iz čebulčka, strojno pobiranje</t>
  </si>
  <si>
    <t>Radič poletni, na foliji</t>
  </si>
  <si>
    <t>Čebula, pridelava iz semena, ročno pobiranje</t>
  </si>
  <si>
    <t>Endivija jesenska, na foliji</t>
  </si>
  <si>
    <t>Čebula, pridelava iz semena, strojno pobiranje</t>
  </si>
  <si>
    <t>Endivija poletna, na foliji</t>
  </si>
  <si>
    <t>Čebulnice</t>
  </si>
  <si>
    <t>Solata jesenska, na foliji</t>
  </si>
  <si>
    <t>Cvetača</t>
  </si>
  <si>
    <t>Solata poletna, na foliji</t>
  </si>
  <si>
    <t>Zelje zgodnje, za presno prodajo</t>
  </si>
  <si>
    <t>Solata spomladanska, na foliji</t>
  </si>
  <si>
    <t>Zelje pozno, za presno prodajo</t>
  </si>
  <si>
    <t>Zelje pozno, za predelavo</t>
  </si>
  <si>
    <t>Solata spomladanska, na foliji, plastenjak</t>
  </si>
  <si>
    <t>Kapusnice</t>
  </si>
  <si>
    <t>Solatnice</t>
  </si>
  <si>
    <t>EUR/kg, brez DDV</t>
  </si>
  <si>
    <t>Stroški zmanjšani za subvencije</t>
  </si>
  <si>
    <t>Neto oz. tržni pridelek</t>
  </si>
  <si>
    <t>Zelenjadnica</t>
  </si>
  <si>
    <t>Paprika na prostemZ1</t>
  </si>
  <si>
    <t>Paprika na prostemZ2</t>
  </si>
  <si>
    <t>Paprika na prostemZ3</t>
  </si>
  <si>
    <t>Paprika na prostemZ</t>
  </si>
  <si>
    <t>Paprika, plastenjakN1</t>
  </si>
  <si>
    <t>Paprika, plastenjakN2</t>
  </si>
  <si>
    <t>50 % pridelka v 10 kg vrečah</t>
  </si>
  <si>
    <t>100 % pridelka v 10 kg vrečah</t>
  </si>
  <si>
    <t>box palete</t>
  </si>
  <si>
    <t>povratni zložljivi zabojčki</t>
  </si>
  <si>
    <t>10 kg vreče</t>
  </si>
  <si>
    <t>EUR/ha</t>
  </si>
  <si>
    <t>Indeks</t>
  </si>
  <si>
    <t>- enaka stopnja sofinanciranja zavarovanja pridelka kot v letu 2016.</t>
  </si>
  <si>
    <t>Prva ocena najpomembnejših dejavnikov sprememb stroškov pridelave zelenjadnic v sezoni 2017 v primerjavi s sezono 2016:</t>
  </si>
  <si>
    <t>- stroški gnojil nižji med 5 in 19 %.</t>
  </si>
  <si>
    <t>- variabilni stroški strojnih storitev višji za okoli 5 %,</t>
  </si>
  <si>
    <t>- enaka višina proizvodno vezanega plačila.</t>
  </si>
  <si>
    <t>- cene semena in vzgoje sadik zelenjadnic so se pri različnih vrstah različno spremenila (med -18 in 6 %).</t>
  </si>
  <si>
    <t>KMETIJSKI INŠTITUT SLOVENIJE</t>
  </si>
  <si>
    <t/>
  </si>
  <si>
    <t>Sezona 2017 (prva ocena)</t>
  </si>
  <si>
    <t>ANALITIČNA KALKULACIJA stroškov pridelave</t>
  </si>
  <si>
    <t>Neto pridelek:</t>
  </si>
  <si>
    <t>Bruto pridelek:</t>
  </si>
  <si>
    <t>Izgube:</t>
  </si>
  <si>
    <t>Velikost poljine:</t>
  </si>
  <si>
    <t>Oddaljenost od kmetije:</t>
  </si>
  <si>
    <t>km</t>
  </si>
  <si>
    <t>Premijska stopnja za zavarovanje pridelka:</t>
  </si>
  <si>
    <t>Sadilna razdalja:</t>
  </si>
  <si>
    <t>Število sadik:</t>
  </si>
  <si>
    <t>kos</t>
  </si>
  <si>
    <t>Kg,l,ur/</t>
  </si>
  <si>
    <t>Cena EUR/</t>
  </si>
  <si>
    <t>Vrednost</t>
  </si>
  <si>
    <t>Strukt.</t>
  </si>
  <si>
    <t>Vrsta stroška</t>
  </si>
  <si>
    <t>kg, l, uro</t>
  </si>
  <si>
    <t xml:space="preserve">    %</t>
  </si>
  <si>
    <t>DOMAČ MATERIAL</t>
  </si>
  <si>
    <t xml:space="preserve"> cvetača (SURS)</t>
  </si>
  <si>
    <t xml:space="preserve"> hlevski gnoj</t>
  </si>
  <si>
    <t>KUPLJEN MATERIAL</t>
  </si>
  <si>
    <t xml:space="preserve"> seme</t>
  </si>
  <si>
    <t xml:space="preserve"> vzgoja sadike</t>
  </si>
  <si>
    <t xml:space="preserve"> protifert Ca</t>
  </si>
  <si>
    <t xml:space="preserve"> listno gnojilo K</t>
  </si>
  <si>
    <t xml:space="preserve"> listno gnojilo B</t>
  </si>
  <si>
    <t xml:space="preserve"> minerana gnojila</t>
  </si>
  <si>
    <t xml:space="preserve"> sredstva za varstvo rastlin</t>
  </si>
  <si>
    <t xml:space="preserve"> butisan 400</t>
  </si>
  <si>
    <t xml:space="preserve"> lentagran WP</t>
  </si>
  <si>
    <t xml:space="preserve"> steward</t>
  </si>
  <si>
    <t xml:space="preserve"> affirm</t>
  </si>
  <si>
    <t xml:space="preserve"> delfin WG</t>
  </si>
  <si>
    <t xml:space="preserve"> signum</t>
  </si>
  <si>
    <t xml:space="preserve"> rovral aquaflo</t>
  </si>
  <si>
    <t xml:space="preserve"> break thru</t>
  </si>
  <si>
    <t xml:space="preserve"> zaboj plastični zložljiv</t>
  </si>
  <si>
    <t>KUPLJENE STORITVE</t>
  </si>
  <si>
    <t xml:space="preserve"> apnenje IGM</t>
  </si>
  <si>
    <t xml:space="preserve"> hladilnica</t>
  </si>
  <si>
    <t xml:space="preserve"> koncesija za vodo</t>
  </si>
  <si>
    <t xml:space="preserve"> prevoz do odkupa</t>
  </si>
  <si>
    <t xml:space="preserve"> najeto delo</t>
  </si>
  <si>
    <t xml:space="preserve"> zavarovanje pridelka</t>
  </si>
  <si>
    <t xml:space="preserve"> zavarovanje zgradb</t>
  </si>
  <si>
    <t>AMORTIZACIJA</t>
  </si>
  <si>
    <t xml:space="preserve"> namak. rolomat</t>
  </si>
  <si>
    <t>DOMAČE STORITVE</t>
  </si>
  <si>
    <t xml:space="preserve"> domače strojne storitve</t>
  </si>
  <si>
    <t xml:space="preserve"> domače delo (neto)</t>
  </si>
  <si>
    <t>OBVEZNOSTI IN POSREDNI STR.</t>
  </si>
  <si>
    <t xml:space="preserve"> izravnava davka</t>
  </si>
  <si>
    <t xml:space="preserve"> socialna varnost</t>
  </si>
  <si>
    <t xml:space="preserve"> nadomestila in regresi</t>
  </si>
  <si>
    <t xml:space="preserve"> posredni stroški</t>
  </si>
  <si>
    <t xml:space="preserve"> obresti </t>
  </si>
  <si>
    <t xml:space="preserve"> stroški kapitala</t>
  </si>
  <si>
    <t>STROŠKI GLAVNEGA PRIDELKA EUR/kg</t>
  </si>
  <si>
    <t>Neposredno na nosilcu</t>
  </si>
  <si>
    <t xml:space="preserve"> vračilo trošarine</t>
  </si>
  <si>
    <t xml:space="preserve"> regionalno plačilo njive</t>
  </si>
  <si>
    <t xml:space="preserve"> plačilna pravica na ha</t>
  </si>
  <si>
    <t xml:space="preserve"> zelena komponenta </t>
  </si>
  <si>
    <t xml:space="preserve"> proizvodno vezano plačilo zelenjadnice</t>
  </si>
  <si>
    <t xml:space="preserve"> OMDsub</t>
  </si>
  <si>
    <t>Preneseno iz drugih stroškovnih nosilcev</t>
  </si>
  <si>
    <t>Čebula, pridelava iz semena, STROJNO POBIRANJE</t>
  </si>
  <si>
    <t>Količina semena</t>
  </si>
  <si>
    <t>semen</t>
  </si>
  <si>
    <t>čebula</t>
  </si>
  <si>
    <t xml:space="preserve"> goal</t>
  </si>
  <si>
    <t xml:space="preserve"> stomp</t>
  </si>
  <si>
    <t xml:space="preserve"> fusilade forte</t>
  </si>
  <si>
    <t xml:space="preserve"> perfekthion</t>
  </si>
  <si>
    <t xml:space="preserve"> laser</t>
  </si>
  <si>
    <t xml:space="preserve"> champion 50 WG</t>
  </si>
  <si>
    <t xml:space="preserve"> switch 62,5 wg</t>
  </si>
  <si>
    <t xml:space="preserve"> quadris</t>
  </si>
  <si>
    <t xml:space="preserve"> penncozeb 75 dg</t>
  </si>
  <si>
    <t xml:space="preserve"> ridomil gold combi pepite</t>
  </si>
  <si>
    <t xml:space="preserve"> nu film 17</t>
  </si>
  <si>
    <t xml:space="preserve"> vreče 10 kg </t>
  </si>
  <si>
    <t xml:space="preserve"> paleta 1 m3</t>
  </si>
  <si>
    <t>Čebula, pridelava iz semena, ROČNO POBIRANJE</t>
  </si>
  <si>
    <t>Čebula, pridelava iz čebulčka, STROJNO POBIRANJE</t>
  </si>
  <si>
    <t xml:space="preserve"> čebulček</t>
  </si>
  <si>
    <t>Čebula, pridelava iz čebulčka, ROČNO POBIRANJE</t>
  </si>
  <si>
    <t>kg</t>
  </si>
  <si>
    <t>česenJ</t>
  </si>
  <si>
    <t xml:space="preserve"> pripravek za dvig odpornosti</t>
  </si>
  <si>
    <t xml:space="preserve"> listno gnojilo Cu</t>
  </si>
  <si>
    <t xml:space="preserve"> agil 100 EC</t>
  </si>
  <si>
    <t xml:space="preserve"> ridomil gold MZ pepite</t>
  </si>
  <si>
    <t xml:space="preserve"> zaboj plastični zložljiv nizek</t>
  </si>
  <si>
    <t xml:space="preserve"> endivija (SURS)</t>
  </si>
  <si>
    <t xml:space="preserve"> polyram df</t>
  </si>
  <si>
    <t xml:space="preserve"> actara 25 WG</t>
  </si>
  <si>
    <t xml:space="preserve"> aktiv</t>
  </si>
  <si>
    <t xml:space="preserve"> črna folja 1,4 m</t>
  </si>
  <si>
    <t xml:space="preserve"> namakalna cev</t>
  </si>
  <si>
    <t xml:space="preserve"> komunalni odpadki</t>
  </si>
  <si>
    <t xml:space="preserve"> namakalni sistem</t>
  </si>
  <si>
    <t xml:space="preserve"> zaščita proti mrazu Crop aid</t>
  </si>
  <si>
    <t>Razdalja do odkupnega mesta:</t>
  </si>
  <si>
    <t>Količina semena:</t>
  </si>
  <si>
    <t xml:space="preserve"> fižol-stročji (SURS)</t>
  </si>
  <si>
    <t xml:space="preserve"> karate zeon 5 SC</t>
  </si>
  <si>
    <t xml:space="preserve"> demitan</t>
  </si>
  <si>
    <t xml:space="preserve"> žica</t>
  </si>
  <si>
    <t xml:space="preserve"> stebri opora</t>
  </si>
  <si>
    <t xml:space="preserve"> vrvica opora</t>
  </si>
  <si>
    <t>mio semen</t>
  </si>
  <si>
    <t xml:space="preserve"> korenje (SURS)</t>
  </si>
  <si>
    <t xml:space="preserve"> naturalis</t>
  </si>
  <si>
    <t xml:space="preserve"> pirimor 50 wg</t>
  </si>
  <si>
    <t xml:space="preserve"> score 250 EC</t>
  </si>
  <si>
    <t xml:space="preserve"> namakalni sistem vrtnine</t>
  </si>
  <si>
    <t xml:space="preserve"> krmno korenje</t>
  </si>
  <si>
    <t xml:space="preserve"> krompir (osnova)</t>
  </si>
  <si>
    <t xml:space="preserve"> elektrika</t>
  </si>
  <si>
    <t xml:space="preserve"> seme zg. krompir (OR)</t>
  </si>
  <si>
    <t xml:space="preserve"> plateen wg 41,5</t>
  </si>
  <si>
    <t xml:space="preserve"> acrobat wg</t>
  </si>
  <si>
    <t xml:space="preserve"> shirlan 500 SL</t>
  </si>
  <si>
    <t xml:space="preserve"> gajbice</t>
  </si>
  <si>
    <t xml:space="preserve"> vlaknata folija (17g)</t>
  </si>
  <si>
    <t xml:space="preserve"> krmni krompir</t>
  </si>
  <si>
    <t>enota</t>
  </si>
  <si>
    <t xml:space="preserve"> kumare solatne (SURS)</t>
  </si>
  <si>
    <t xml:space="preserve"> teppeki</t>
  </si>
  <si>
    <t xml:space="preserve"> vertimec </t>
  </si>
  <si>
    <t xml:space="preserve"> chess 50 wg</t>
  </si>
  <si>
    <t xml:space="preserve"> količki za oporo</t>
  </si>
  <si>
    <t xml:space="preserve"> mreža</t>
  </si>
  <si>
    <t xml:space="preserve"> meglilnik</t>
  </si>
  <si>
    <t xml:space="preserve"> plastenjak</t>
  </si>
  <si>
    <t xml:space="preserve"> prezračevanje plastenjaka</t>
  </si>
  <si>
    <t xml:space="preserve"> folija dvojna plastenjak</t>
  </si>
  <si>
    <t xml:space="preserve"> kapljično namakanje zaščiten prostor</t>
  </si>
  <si>
    <t>Paprika na prostem</t>
  </si>
  <si>
    <t>Pobiranje v:</t>
  </si>
  <si>
    <t>Prodaja:</t>
  </si>
  <si>
    <t xml:space="preserve"> paprika (SURS)</t>
  </si>
  <si>
    <t xml:space="preserve"> listno gnojilo P, K</t>
  </si>
  <si>
    <t xml:space="preserve"> remedier</t>
  </si>
  <si>
    <t xml:space="preserve"> črna folja 1,2 m</t>
  </si>
  <si>
    <t>Paprika, plastenjak</t>
  </si>
  <si>
    <t xml:space="preserve"> mospilan 20 sg</t>
  </si>
  <si>
    <t xml:space="preserve"> rumene lepljive plošče</t>
  </si>
  <si>
    <t xml:space="preserve"> paradižnik (SURS)</t>
  </si>
  <si>
    <t xml:space="preserve"> antracol wg 70</t>
  </si>
  <si>
    <t xml:space="preserve"> confidor SL 200</t>
  </si>
  <si>
    <t xml:space="preserve"> objemke</t>
  </si>
  <si>
    <t xml:space="preserve"> opora na vrvici</t>
  </si>
  <si>
    <t xml:space="preserve"> solata (SURS)</t>
  </si>
  <si>
    <t>Najeto delo</t>
  </si>
  <si>
    <t>Drugi material</t>
  </si>
  <si>
    <t xml:space="preserve">Druge storitve     </t>
  </si>
  <si>
    <t>Zavarovanje</t>
  </si>
  <si>
    <t>Sezona 2016</t>
  </si>
  <si>
    <t xml:space="preserve"> zelje pozno (SURS)</t>
  </si>
  <si>
    <t xml:space="preserve"> bulldock ec 25</t>
  </si>
  <si>
    <t xml:space="preserve"> vreče 30 kg</t>
  </si>
  <si>
    <t xml:space="preserve"> zelje zgodnje (SURS)</t>
  </si>
  <si>
    <t>Indeks 2017/2016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</si>
</sst>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64" formatCode="_-* #,##0.00\ _S_I_T_-;\-* #,##0.00\ _S_I_T_-;_-* &quot;-&quot;??\ _S_I_T_-;_-@_-"/>
    <numFmt numFmtId="165" formatCode="0.0"/>
    <numFmt numFmtId="166" formatCode="0.0000"/>
    <numFmt numFmtId="167" formatCode="0.000"/>
    <numFmt numFmtId="168" formatCode="#,##0.0"/>
    <numFmt numFmtId="169" formatCode="#,##0.000"/>
    <numFmt numFmtId="170" formatCode="#,##0.0000"/>
    <numFmt numFmtId="171" formatCode="0.000000"/>
    <numFmt numFmtId="172" formatCode="0_)"/>
    <numFmt numFmtId="173" formatCode="0.000_)"/>
    <numFmt numFmtId="174" formatCode="0.00_)"/>
    <numFmt numFmtId="175" formatCode="0.0_)"/>
    <numFmt numFmtId="176" formatCode="_-* #,##0.00\ [$€-1]_-;\-* #,##0.00\ [$€-1]_-;_-* &quot;-&quot;??\ [$€-1]_-"/>
  </numFmts>
  <fonts count="53" x14ac:knownFonts="1">
    <font>
      <sz val="10"/>
      <name val="Arial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8"/>
      <name val="Arial"/>
      <family val="2"/>
      <charset val="238"/>
    </font>
    <font>
      <vertAlign val="superscript"/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sz val="9"/>
      <color indexed="9"/>
      <name val="Arial"/>
      <family val="2"/>
      <charset val="238"/>
    </font>
    <font>
      <sz val="10"/>
      <color indexed="10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color indexed="9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9"/>
      <color indexed="10"/>
      <name val="Arial"/>
      <family val="2"/>
      <charset val="238"/>
    </font>
    <font>
      <sz val="11"/>
      <color indexed="8"/>
      <name val="Arial"/>
      <family val="2"/>
      <charset val="238"/>
    </font>
    <font>
      <sz val="11"/>
      <color indexed="9"/>
      <name val="Arial"/>
      <family val="2"/>
      <charset val="238"/>
    </font>
    <font>
      <sz val="11"/>
      <color indexed="17"/>
      <name val="Arial"/>
      <family val="2"/>
      <charset val="238"/>
    </font>
    <font>
      <u/>
      <sz val="7.5"/>
      <color indexed="12"/>
      <name val="Arial"/>
      <family val="2"/>
      <charset val="238"/>
    </font>
    <font>
      <b/>
      <sz val="11"/>
      <color indexed="63"/>
      <name val="Arial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Arial"/>
      <family val="2"/>
      <charset val="238"/>
    </font>
    <font>
      <b/>
      <sz val="13"/>
      <color indexed="56"/>
      <name val="Arial"/>
      <family val="2"/>
      <charset val="238"/>
    </font>
    <font>
      <b/>
      <sz val="11"/>
      <color indexed="56"/>
      <name val="Arial"/>
      <family val="2"/>
      <charset val="238"/>
    </font>
    <font>
      <sz val="11"/>
      <color indexed="8"/>
      <name val="Calibri"/>
      <family val="2"/>
    </font>
    <font>
      <sz val="12"/>
      <name val="Courier"/>
      <family val="1"/>
      <charset val="238"/>
    </font>
    <font>
      <sz val="11"/>
      <color indexed="8"/>
      <name val="Calibri"/>
      <family val="2"/>
      <charset val="238"/>
    </font>
    <font>
      <sz val="11"/>
      <color indexed="60"/>
      <name val="Arial"/>
      <family val="2"/>
      <charset val="238"/>
    </font>
    <font>
      <sz val="11"/>
      <color indexed="10"/>
      <name val="Arial"/>
      <family val="2"/>
      <charset val="238"/>
    </font>
    <font>
      <i/>
      <sz val="11"/>
      <color indexed="23"/>
      <name val="Arial"/>
      <family val="2"/>
      <charset val="238"/>
    </font>
    <font>
      <sz val="11"/>
      <color indexed="52"/>
      <name val="Arial"/>
      <family val="2"/>
      <charset val="238"/>
    </font>
    <font>
      <b/>
      <sz val="11"/>
      <color indexed="9"/>
      <name val="Arial"/>
      <family val="2"/>
      <charset val="238"/>
    </font>
    <font>
      <b/>
      <sz val="11"/>
      <color indexed="52"/>
      <name val="Arial"/>
      <family val="2"/>
      <charset val="238"/>
    </font>
    <font>
      <sz val="11"/>
      <color indexed="20"/>
      <name val="Arial"/>
      <family val="2"/>
      <charset val="238"/>
    </font>
    <font>
      <sz val="11"/>
      <color indexed="62"/>
      <name val="Arial"/>
      <family val="2"/>
      <charset val="238"/>
    </font>
    <font>
      <b/>
      <sz val="11"/>
      <color indexed="8"/>
      <name val="Arial"/>
      <family val="2"/>
      <charset val="238"/>
    </font>
    <font>
      <sz val="8"/>
      <name val="Calibri"/>
      <family val="2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9"/>
      <color indexed="9"/>
      <name val="Arial"/>
      <family val="2"/>
      <charset val="238"/>
    </font>
    <font>
      <b/>
      <sz val="9"/>
      <color indexed="18"/>
      <name val="Arial"/>
      <family val="2"/>
      <charset val="238"/>
    </font>
    <font>
      <sz val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 CE"/>
      <charset val="238"/>
    </font>
    <font>
      <sz val="11"/>
      <color theme="1"/>
      <name val="Calibri"/>
      <family val="2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9"/>
      <color theme="0"/>
      <name val="Arial"/>
      <family val="2"/>
      <charset val="238"/>
    </font>
    <font>
      <sz val="8"/>
      <color theme="0"/>
      <name val="Arial"/>
      <family val="2"/>
      <charset val="238"/>
    </font>
    <font>
      <b/>
      <sz val="9"/>
      <color theme="0"/>
      <name val="Arial"/>
      <family val="2"/>
      <charset val="238"/>
    </font>
    <font>
      <sz val="8"/>
      <color indexed="8"/>
      <name val="Arial"/>
      <family val="2"/>
      <charset val="238"/>
    </font>
    <font>
      <b/>
      <u/>
      <sz val="10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4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164" fontId="43" fillId="0" borderId="0" applyFont="0" applyFill="0" applyBorder="0" applyAlignment="0" applyProtection="0"/>
    <xf numFmtId="0" fontId="17" fillId="4" borderId="0" applyNumberFormat="0" applyBorder="0" applyAlignment="0" applyProtection="0"/>
    <xf numFmtId="176" fontId="1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9" fillId="16" borderId="1" applyNumberFormat="0" applyAlignment="0" applyProtection="0"/>
    <xf numFmtId="0" fontId="20" fillId="0" borderId="0" applyNumberFormat="0" applyFill="0" applyBorder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0" applyNumberFormat="0" applyFill="0" applyBorder="0" applyAlignment="0" applyProtection="0"/>
    <xf numFmtId="0" fontId="2" fillId="0" borderId="0"/>
    <xf numFmtId="0" fontId="25" fillId="0" borderId="0"/>
    <xf numFmtId="0" fontId="25" fillId="0" borderId="0"/>
    <xf numFmtId="0" fontId="26" fillId="0" borderId="0"/>
    <xf numFmtId="0" fontId="26" fillId="0" borderId="0"/>
    <xf numFmtId="0" fontId="1" fillId="0" borderId="0"/>
    <xf numFmtId="0" fontId="24" fillId="0" borderId="0"/>
    <xf numFmtId="0" fontId="27" fillId="17" borderId="0" applyNumberFormat="0" applyBorder="0" applyAlignment="0" applyProtection="0"/>
    <xf numFmtId="0" fontId="44" fillId="0" borderId="0"/>
    <xf numFmtId="0" fontId="15" fillId="18" borderId="5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2" borderId="0" applyNumberFormat="0" applyBorder="0" applyAlignment="0" applyProtection="0"/>
    <xf numFmtId="0" fontId="30" fillId="0" borderId="6" applyNumberFormat="0" applyFill="0" applyAlignment="0" applyProtection="0"/>
    <xf numFmtId="0" fontId="31" fillId="23" borderId="7" applyNumberFormat="0" applyAlignment="0" applyProtection="0"/>
    <xf numFmtId="0" fontId="32" fillId="16" borderId="8" applyNumberFormat="0" applyAlignment="0" applyProtection="0"/>
    <xf numFmtId="0" fontId="33" fillId="3" borderId="0" applyNumberFormat="0" applyBorder="0" applyAlignment="0" applyProtection="0"/>
    <xf numFmtId="164" fontId="43" fillId="0" borderId="0" applyFont="0" applyFill="0" applyBorder="0" applyAlignment="0" applyProtection="0"/>
    <xf numFmtId="0" fontId="34" fillId="7" borderId="8" applyNumberFormat="0" applyAlignment="0" applyProtection="0"/>
    <xf numFmtId="0" fontId="35" fillId="0" borderId="9" applyNumberFormat="0" applyFill="0" applyAlignment="0" applyProtection="0"/>
  </cellStyleXfs>
  <cellXfs count="277">
    <xf numFmtId="0" fontId="0" fillId="0" borderId="0" xfId="0"/>
    <xf numFmtId="1" fontId="2" fillId="0" borderId="0" xfId="34" applyNumberFormat="1" applyFont="1" applyFill="1" applyAlignment="1">
      <alignment horizontal="right"/>
    </xf>
    <xf numFmtId="1" fontId="2" fillId="0" borderId="0" xfId="34" applyNumberFormat="1" applyFont="1" applyFill="1" applyAlignment="1" applyProtection="1">
      <alignment horizontal="right"/>
    </xf>
    <xf numFmtId="0" fontId="2" fillId="0" borderId="0" xfId="34" applyFont="1" applyFill="1"/>
    <xf numFmtId="0" fontId="2" fillId="0" borderId="0" xfId="34" applyFont="1" applyFill="1" applyProtection="1"/>
    <xf numFmtId="0" fontId="2" fillId="0" borderId="0" xfId="34" applyFont="1" applyFill="1" applyAlignment="1" applyProtection="1">
      <alignment horizontal="left"/>
    </xf>
    <xf numFmtId="2" fontId="2" fillId="0" borderId="0" xfId="34" applyNumberFormat="1" applyFont="1" applyFill="1"/>
    <xf numFmtId="1" fontId="3" fillId="0" borderId="0" xfId="34" applyNumberFormat="1" applyFont="1" applyFill="1" applyAlignment="1">
      <alignment horizontal="right"/>
    </xf>
    <xf numFmtId="1" fontId="3" fillId="0" borderId="0" xfId="34" applyNumberFormat="1" applyFont="1" applyFill="1" applyAlignment="1" applyProtection="1">
      <alignment horizontal="right"/>
    </xf>
    <xf numFmtId="0" fontId="3" fillId="0" borderId="0" xfId="34" applyFont="1" applyFill="1"/>
    <xf numFmtId="0" fontId="3" fillId="0" borderId="0" xfId="0" applyFont="1"/>
    <xf numFmtId="0" fontId="3" fillId="0" borderId="0" xfId="34" applyFont="1" applyFill="1" applyProtection="1"/>
    <xf numFmtId="0" fontId="3" fillId="0" borderId="0" xfId="34" applyFont="1" applyFill="1" applyAlignment="1" applyProtection="1">
      <alignment horizontal="left"/>
    </xf>
    <xf numFmtId="2" fontId="3" fillId="0" borderId="0" xfId="34" applyNumberFormat="1" applyFont="1" applyFill="1"/>
    <xf numFmtId="168" fontId="2" fillId="0" borderId="0" xfId="34" applyNumberFormat="1" applyFont="1" applyFill="1"/>
    <xf numFmtId="168" fontId="2" fillId="0" borderId="0" xfId="34" applyNumberFormat="1" applyFont="1" applyFill="1" applyAlignment="1">
      <alignment horizontal="right"/>
    </xf>
    <xf numFmtId="168" fontId="2" fillId="0" borderId="0" xfId="34" applyNumberFormat="1" applyFont="1" applyFill="1" applyProtection="1"/>
    <xf numFmtId="3" fontId="2" fillId="0" borderId="0" xfId="34" applyNumberFormat="1" applyFont="1" applyFill="1" applyAlignment="1">
      <alignment horizontal="right"/>
    </xf>
    <xf numFmtId="169" fontId="2" fillId="0" borderId="0" xfId="34" applyNumberFormat="1" applyFont="1" applyFill="1"/>
    <xf numFmtId="168" fontId="5" fillId="0" borderId="0" xfId="34" applyNumberFormat="1" applyFont="1" applyFill="1" applyProtection="1"/>
    <xf numFmtId="168" fontId="2" fillId="0" borderId="0" xfId="34" applyNumberFormat="1" applyFont="1" applyFill="1" applyAlignment="1" applyProtection="1">
      <alignment horizontal="right"/>
    </xf>
    <xf numFmtId="168" fontId="2" fillId="0" borderId="0" xfId="34" applyNumberFormat="1" applyFont="1" applyFill="1" applyBorder="1"/>
    <xf numFmtId="168" fontId="2" fillId="0" borderId="0" xfId="34" applyNumberFormat="1" applyFont="1" applyFill="1" applyBorder="1" applyAlignment="1">
      <alignment horizontal="right"/>
    </xf>
    <xf numFmtId="0" fontId="3" fillId="0" borderId="0" xfId="0" applyFont="1" applyBorder="1"/>
    <xf numFmtId="168" fontId="3" fillId="0" borderId="0" xfId="34" applyNumberFormat="1" applyFont="1" applyFill="1"/>
    <xf numFmtId="168" fontId="3" fillId="0" borderId="0" xfId="34" applyNumberFormat="1" applyFont="1" applyFill="1" applyBorder="1"/>
    <xf numFmtId="168" fontId="3" fillId="0" borderId="0" xfId="34" applyNumberFormat="1" applyFont="1" applyFill="1" applyProtection="1"/>
    <xf numFmtId="168" fontId="3" fillId="0" borderId="0" xfId="34" applyNumberFormat="1" applyFont="1" applyFill="1" applyAlignment="1">
      <alignment horizontal="right"/>
    </xf>
    <xf numFmtId="169" fontId="3" fillId="0" borderId="0" xfId="34" applyNumberFormat="1" applyFont="1" applyFill="1"/>
    <xf numFmtId="3" fontId="3" fillId="0" borderId="0" xfId="34" applyNumberFormat="1" applyFont="1" applyFill="1" applyAlignment="1">
      <alignment horizontal="right"/>
    </xf>
    <xf numFmtId="168" fontId="3" fillId="0" borderId="0" xfId="34" applyNumberFormat="1" applyFont="1" applyFill="1" applyAlignment="1" applyProtection="1">
      <alignment horizontal="right"/>
    </xf>
    <xf numFmtId="168" fontId="3" fillId="0" borderId="0" xfId="34" applyNumberFormat="1" applyFont="1" applyFill="1" applyAlignment="1" applyProtection="1">
      <alignment horizontal="left"/>
    </xf>
    <xf numFmtId="168" fontId="3" fillId="0" borderId="0" xfId="34" applyNumberFormat="1" applyFont="1" applyFill="1" applyAlignment="1">
      <alignment horizontal="left"/>
    </xf>
    <xf numFmtId="168" fontId="7" fillId="0" borderId="10" xfId="34" applyNumberFormat="1" applyFont="1" applyFill="1" applyBorder="1" applyAlignment="1" applyProtection="1">
      <alignment horizontal="left"/>
    </xf>
    <xf numFmtId="168" fontId="7" fillId="0" borderId="10" xfId="34" applyNumberFormat="1" applyFont="1" applyFill="1" applyBorder="1"/>
    <xf numFmtId="168" fontId="7" fillId="0" borderId="10" xfId="34" applyNumberFormat="1" applyFont="1" applyFill="1" applyBorder="1" applyProtection="1"/>
    <xf numFmtId="168" fontId="7" fillId="0" borderId="10" xfId="34" applyNumberFormat="1" applyFont="1" applyFill="1" applyBorder="1" applyAlignment="1" applyProtection="1">
      <alignment horizontal="right"/>
    </xf>
    <xf numFmtId="168" fontId="7" fillId="0" borderId="11" xfId="34" applyNumberFormat="1" applyFont="1" applyFill="1" applyBorder="1" applyAlignment="1" applyProtection="1">
      <alignment horizontal="left"/>
    </xf>
    <xf numFmtId="168" fontId="7" fillId="0" borderId="11" xfId="34" applyNumberFormat="1" applyFont="1" applyFill="1" applyBorder="1"/>
    <xf numFmtId="168" fontId="7" fillId="0" borderId="11" xfId="34" applyNumberFormat="1" applyFont="1" applyFill="1" applyBorder="1" applyAlignment="1" applyProtection="1">
      <alignment horizontal="right"/>
    </xf>
    <xf numFmtId="168" fontId="3" fillId="0" borderId="0" xfId="34" applyNumberFormat="1" applyFont="1" applyFill="1" applyBorder="1" applyAlignment="1">
      <alignment horizontal="right"/>
    </xf>
    <xf numFmtId="168" fontId="7" fillId="0" borderId="12" xfId="34" applyNumberFormat="1" applyFont="1" applyFill="1" applyBorder="1" applyProtection="1"/>
    <xf numFmtId="168" fontId="7" fillId="0" borderId="12" xfId="34" applyNumberFormat="1" applyFont="1" applyFill="1" applyBorder="1"/>
    <xf numFmtId="168" fontId="7" fillId="0" borderId="0" xfId="34" applyNumberFormat="1" applyFont="1" applyFill="1" applyProtection="1"/>
    <xf numFmtId="2" fontId="2" fillId="0" borderId="0" xfId="34" applyNumberFormat="1" applyFont="1" applyFill="1" applyAlignment="1">
      <alignment horizontal="right"/>
    </xf>
    <xf numFmtId="171" fontId="2" fillId="0" borderId="0" xfId="34" applyNumberFormat="1" applyFont="1" applyFill="1" applyAlignment="1">
      <alignment horizontal="right"/>
    </xf>
    <xf numFmtId="165" fontId="2" fillId="0" borderId="0" xfId="34" applyNumberFormat="1" applyFont="1" applyFill="1" applyAlignment="1">
      <alignment horizontal="right"/>
    </xf>
    <xf numFmtId="172" fontId="2" fillId="0" borderId="0" xfId="34" applyNumberFormat="1" applyFont="1" applyFill="1" applyProtection="1"/>
    <xf numFmtId="173" fontId="2" fillId="0" borderId="0" xfId="34" applyNumberFormat="1" applyFont="1" applyFill="1" applyProtection="1"/>
    <xf numFmtId="3" fontId="2" fillId="0" borderId="0" xfId="34" applyNumberFormat="1" applyFont="1" applyFill="1" applyAlignment="1" applyProtection="1">
      <alignment horizontal="right"/>
    </xf>
    <xf numFmtId="2" fontId="2" fillId="0" borderId="0" xfId="34" applyNumberFormat="1" applyFont="1" applyFill="1" applyAlignment="1" applyProtection="1">
      <alignment horizontal="right"/>
    </xf>
    <xf numFmtId="174" fontId="2" fillId="0" borderId="0" xfId="34" applyNumberFormat="1" applyFont="1" applyFill="1" applyProtection="1"/>
    <xf numFmtId="1" fontId="9" fillId="0" borderId="0" xfId="34" applyNumberFormat="1" applyFont="1" applyFill="1" applyAlignment="1" applyProtection="1">
      <alignment horizontal="right"/>
    </xf>
    <xf numFmtId="175" fontId="2" fillId="0" borderId="0" xfId="34" applyNumberFormat="1" applyFont="1" applyFill="1" applyProtection="1"/>
    <xf numFmtId="0" fontId="2" fillId="0" borderId="0" xfId="34" applyFont="1" applyFill="1" applyBorder="1"/>
    <xf numFmtId="0" fontId="6" fillId="0" borderId="0" xfId="34" applyFont="1" applyFill="1" applyProtection="1"/>
    <xf numFmtId="165" fontId="2" fillId="0" borderId="0" xfId="34" applyNumberFormat="1" applyFont="1" applyFill="1" applyProtection="1"/>
    <xf numFmtId="168" fontId="3" fillId="0" borderId="12" xfId="34" applyNumberFormat="1" applyFont="1" applyFill="1" applyBorder="1"/>
    <xf numFmtId="168" fontId="10" fillId="0" borderId="0" xfId="34" applyNumberFormat="1" applyFont="1" applyFill="1" applyProtection="1"/>
    <xf numFmtId="168" fontId="3" fillId="0" borderId="10" xfId="34" applyNumberFormat="1" applyFont="1" applyFill="1" applyBorder="1"/>
    <xf numFmtId="168" fontId="7" fillId="0" borderId="12" xfId="34" applyNumberFormat="1" applyFont="1" applyFill="1" applyBorder="1" applyAlignment="1">
      <alignment horizontal="right"/>
    </xf>
    <xf numFmtId="168" fontId="3" fillId="0" borderId="0" xfId="34" applyNumberFormat="1" applyFont="1" applyFill="1" applyBorder="1" applyAlignment="1" applyProtection="1">
      <alignment horizontal="center"/>
    </xf>
    <xf numFmtId="168" fontId="3" fillId="0" borderId="0" xfId="34" applyNumberFormat="1" applyFont="1" applyFill="1" applyBorder="1" applyAlignment="1">
      <alignment horizontal="center"/>
    </xf>
    <xf numFmtId="168" fontId="3" fillId="0" borderId="0" xfId="0" applyNumberFormat="1" applyFont="1"/>
    <xf numFmtId="168" fontId="11" fillId="0" borderId="11" xfId="34" applyNumberFormat="1" applyFont="1" applyFill="1" applyBorder="1"/>
    <xf numFmtId="168" fontId="11" fillId="0" borderId="11" xfId="34" applyNumberFormat="1" applyFont="1" applyFill="1" applyBorder="1" applyProtection="1"/>
    <xf numFmtId="168" fontId="11" fillId="0" borderId="12" xfId="34" applyNumberFormat="1" applyFont="1" applyFill="1" applyBorder="1" applyProtection="1"/>
    <xf numFmtId="168" fontId="8" fillId="0" borderId="12" xfId="34" applyNumberFormat="1" applyFont="1" applyFill="1" applyBorder="1"/>
    <xf numFmtId="168" fontId="2" fillId="0" borderId="0" xfId="34" applyNumberFormat="1" applyFont="1" applyFill="1" applyBorder="1" applyAlignment="1" applyProtection="1">
      <alignment horizontal="center"/>
    </xf>
    <xf numFmtId="168" fontId="2" fillId="0" borderId="0" xfId="34" applyNumberFormat="1" applyFont="1" applyFill="1" applyBorder="1" applyAlignment="1">
      <alignment horizontal="center"/>
    </xf>
    <xf numFmtId="4" fontId="3" fillId="0" borderId="0" xfId="34" applyNumberFormat="1" applyFont="1" applyFill="1" applyAlignment="1">
      <alignment horizontal="right"/>
    </xf>
    <xf numFmtId="169" fontId="3" fillId="0" borderId="0" xfId="34" applyNumberFormat="1" applyFont="1" applyFill="1" applyAlignment="1">
      <alignment horizontal="right"/>
    </xf>
    <xf numFmtId="170" fontId="3" fillId="0" borderId="0" xfId="34" applyNumberFormat="1" applyFont="1" applyFill="1" applyAlignment="1">
      <alignment horizontal="right"/>
    </xf>
    <xf numFmtId="168" fontId="3" fillId="0" borderId="0" xfId="34" applyNumberFormat="1" applyFont="1" applyFill="1" applyBorder="1" applyAlignment="1">
      <alignment horizontal="left"/>
    </xf>
    <xf numFmtId="1" fontId="3" fillId="0" borderId="0" xfId="0" applyNumberFormat="1" applyFont="1"/>
    <xf numFmtId="2" fontId="3" fillId="0" borderId="0" xfId="34" applyNumberFormat="1" applyFont="1" applyFill="1" applyAlignment="1">
      <alignment horizontal="right"/>
    </xf>
    <xf numFmtId="172" fontId="3" fillId="0" borderId="0" xfId="34" applyNumberFormat="1" applyFont="1" applyFill="1" applyProtection="1"/>
    <xf numFmtId="173" fontId="3" fillId="0" borderId="0" xfId="34" applyNumberFormat="1" applyFont="1" applyFill="1" applyProtection="1"/>
    <xf numFmtId="175" fontId="3" fillId="0" borderId="0" xfId="34" applyNumberFormat="1" applyFont="1" applyFill="1" applyProtection="1"/>
    <xf numFmtId="168" fontId="12" fillId="0" borderId="0" xfId="34" applyNumberFormat="1" applyFont="1" applyFill="1"/>
    <xf numFmtId="168" fontId="12" fillId="0" borderId="0" xfId="34" applyNumberFormat="1" applyFont="1" applyFill="1" applyAlignment="1">
      <alignment horizontal="right"/>
    </xf>
    <xf numFmtId="171" fontId="3" fillId="0" borderId="0" xfId="34" applyNumberFormat="1" applyFont="1" applyFill="1" applyAlignment="1">
      <alignment horizontal="right"/>
    </xf>
    <xf numFmtId="165" fontId="3" fillId="0" borderId="0" xfId="34" applyNumberFormat="1" applyFont="1" applyFill="1" applyAlignment="1">
      <alignment horizontal="right"/>
    </xf>
    <xf numFmtId="3" fontId="3" fillId="0" borderId="0" xfId="34" applyNumberFormat="1" applyFont="1" applyFill="1" applyAlignment="1" applyProtection="1">
      <alignment horizontal="right"/>
    </xf>
    <xf numFmtId="2" fontId="3" fillId="0" borderId="0" xfId="34" applyNumberFormat="1" applyFont="1" applyFill="1" applyAlignment="1" applyProtection="1">
      <alignment horizontal="right"/>
    </xf>
    <xf numFmtId="174" fontId="3" fillId="0" borderId="0" xfId="34" applyNumberFormat="1" applyFont="1" applyFill="1" applyProtection="1"/>
    <xf numFmtId="1" fontId="14" fillId="0" borderId="0" xfId="34" applyNumberFormat="1" applyFont="1" applyFill="1" applyAlignment="1" applyProtection="1">
      <alignment horizontal="right"/>
    </xf>
    <xf numFmtId="0" fontId="3" fillId="0" borderId="0" xfId="34" applyFont="1" applyFill="1" applyBorder="1"/>
    <xf numFmtId="0" fontId="7" fillId="0" borderId="0" xfId="34" applyFont="1" applyFill="1" applyProtection="1"/>
    <xf numFmtId="165" fontId="3" fillId="0" borderId="0" xfId="34" applyNumberFormat="1" applyFont="1" applyFill="1" applyProtection="1"/>
    <xf numFmtId="168" fontId="7" fillId="0" borderId="0" xfId="34" applyNumberFormat="1" applyFont="1" applyFill="1" applyAlignment="1">
      <alignment horizontal="left"/>
    </xf>
    <xf numFmtId="168" fontId="7" fillId="0" borderId="0" xfId="34" applyNumberFormat="1" applyFont="1" applyFill="1" applyAlignment="1">
      <alignment horizontal="right"/>
    </xf>
    <xf numFmtId="3" fontId="7" fillId="0" borderId="0" xfId="34" applyNumberFormat="1" applyFont="1" applyFill="1" applyAlignment="1">
      <alignment horizontal="right"/>
    </xf>
    <xf numFmtId="169" fontId="7" fillId="0" borderId="0" xfId="34" applyNumberFormat="1" applyFont="1" applyFill="1" applyAlignment="1">
      <alignment horizontal="right"/>
    </xf>
    <xf numFmtId="168" fontId="7" fillId="0" borderId="0" xfId="34" applyNumberFormat="1" applyFont="1" applyFill="1" applyAlignment="1" applyProtection="1">
      <alignment horizontal="left"/>
    </xf>
    <xf numFmtId="168" fontId="7" fillId="0" borderId="0" xfId="34" applyNumberFormat="1" applyFont="1" applyFill="1"/>
    <xf numFmtId="3" fontId="3" fillId="0" borderId="0" xfId="34" applyNumberFormat="1" applyFont="1" applyFill="1" applyBorder="1" applyAlignment="1">
      <alignment horizontal="right"/>
    </xf>
    <xf numFmtId="3" fontId="3" fillId="0" borderId="0" xfId="34" applyNumberFormat="1" applyFont="1" applyFill="1" applyBorder="1" applyAlignment="1">
      <alignment horizontal="left"/>
    </xf>
    <xf numFmtId="168" fontId="13" fillId="0" borderId="0" xfId="34" applyNumberFormat="1" applyFont="1" applyFill="1" applyProtection="1"/>
    <xf numFmtId="168" fontId="13" fillId="0" borderId="0" xfId="34" applyNumberFormat="1" applyFont="1" applyFill="1" applyAlignment="1">
      <alignment horizontal="right"/>
    </xf>
    <xf numFmtId="4" fontId="13" fillId="0" borderId="0" xfId="34" applyNumberFormat="1" applyFont="1" applyFill="1" applyAlignment="1">
      <alignment horizontal="right"/>
    </xf>
    <xf numFmtId="168" fontId="7" fillId="0" borderId="0" xfId="34" applyNumberFormat="1" applyFont="1" applyFill="1" applyBorder="1" applyAlignment="1" applyProtection="1">
      <alignment horizontal="center"/>
    </xf>
    <xf numFmtId="168" fontId="7" fillId="0" borderId="0" xfId="34" applyNumberFormat="1" applyFont="1" applyFill="1" applyBorder="1" applyAlignment="1">
      <alignment horizontal="center"/>
    </xf>
    <xf numFmtId="3" fontId="7" fillId="0" borderId="0" xfId="34" applyNumberFormat="1" applyFont="1" applyFill="1" applyAlignment="1" applyProtection="1">
      <alignment horizontal="left"/>
    </xf>
    <xf numFmtId="3" fontId="7" fillId="0" borderId="0" xfId="34" applyNumberFormat="1" applyFont="1" applyFill="1"/>
    <xf numFmtId="0" fontId="37" fillId="0" borderId="0" xfId="35" applyFont="1" applyBorder="1"/>
    <xf numFmtId="0" fontId="37" fillId="0" borderId="0" xfId="35" applyFont="1"/>
    <xf numFmtId="0" fontId="37" fillId="0" borderId="0" xfId="35" applyFont="1" applyBorder="1" applyAlignment="1">
      <alignment vertical="top"/>
    </xf>
    <xf numFmtId="0" fontId="38" fillId="0" borderId="0" xfId="35" applyFont="1"/>
    <xf numFmtId="0" fontId="37" fillId="0" borderId="13" xfId="35" applyFont="1" applyBorder="1"/>
    <xf numFmtId="0" fontId="38" fillId="0" borderId="14" xfId="35" applyFont="1" applyFill="1" applyBorder="1" applyAlignment="1">
      <alignment horizontal="center"/>
    </xf>
    <xf numFmtId="0" fontId="37" fillId="0" borderId="15" xfId="35" applyFont="1" applyFill="1" applyBorder="1"/>
    <xf numFmtId="0" fontId="38" fillId="24" borderId="16" xfId="35" applyFont="1" applyFill="1" applyBorder="1" applyAlignment="1">
      <alignment horizontal="center" wrapText="1"/>
    </xf>
    <xf numFmtId="0" fontId="38" fillId="25" borderId="17" xfId="35" applyFont="1" applyFill="1" applyBorder="1"/>
    <xf numFmtId="0" fontId="38" fillId="25" borderId="18" xfId="35" applyFont="1" applyFill="1" applyBorder="1" applyAlignment="1">
      <alignment horizontal="center"/>
    </xf>
    <xf numFmtId="3" fontId="38" fillId="25" borderId="17" xfId="35" applyNumberFormat="1" applyFont="1" applyFill="1" applyBorder="1" applyAlignment="1">
      <alignment horizontal="right"/>
    </xf>
    <xf numFmtId="0" fontId="37" fillId="26" borderId="17" xfId="35" applyFont="1" applyFill="1" applyBorder="1"/>
    <xf numFmtId="0" fontId="37" fillId="26" borderId="18" xfId="35" applyFont="1" applyFill="1" applyBorder="1" applyAlignment="1">
      <alignment horizontal="center"/>
    </xf>
    <xf numFmtId="3" fontId="37" fillId="26" borderId="17" xfId="35" applyNumberFormat="1" applyFont="1" applyFill="1" applyBorder="1" applyAlignment="1">
      <alignment horizontal="right"/>
    </xf>
    <xf numFmtId="0" fontId="37" fillId="26" borderId="17" xfId="35" applyFont="1" applyFill="1" applyBorder="1" applyAlignment="1">
      <alignment horizontal="left" indent="2"/>
    </xf>
    <xf numFmtId="0" fontId="38" fillId="26" borderId="18" xfId="35" applyFont="1" applyFill="1" applyBorder="1" applyAlignment="1">
      <alignment horizontal="center"/>
    </xf>
    <xf numFmtId="3" fontId="38" fillId="0" borderId="17" xfId="35" applyNumberFormat="1" applyFont="1" applyFill="1" applyBorder="1" applyAlignment="1">
      <alignment horizontal="right"/>
    </xf>
    <xf numFmtId="0" fontId="38" fillId="25" borderId="19" xfId="35" applyFont="1" applyFill="1" applyBorder="1"/>
    <xf numFmtId="0" fontId="38" fillId="0" borderId="17" xfId="35" applyFont="1" applyFill="1" applyBorder="1"/>
    <xf numFmtId="0" fontId="38" fillId="0" borderId="18" xfId="35" applyFont="1" applyFill="1" applyBorder="1" applyAlignment="1">
      <alignment horizontal="center"/>
    </xf>
    <xf numFmtId="168" fontId="38" fillId="0" borderId="17" xfId="35" applyNumberFormat="1" applyFont="1" applyFill="1" applyBorder="1" applyAlignment="1">
      <alignment horizontal="right"/>
    </xf>
    <xf numFmtId="0" fontId="37" fillId="0" borderId="0" xfId="35" applyFont="1" applyFill="1"/>
    <xf numFmtId="0" fontId="37" fillId="0" borderId="17" xfId="35" applyFont="1" applyFill="1" applyBorder="1" applyAlignment="1">
      <alignment horizontal="left" indent="1"/>
    </xf>
    <xf numFmtId="0" fontId="37" fillId="0" borderId="18" xfId="35" applyFont="1" applyFill="1" applyBorder="1" applyAlignment="1">
      <alignment horizontal="center"/>
    </xf>
    <xf numFmtId="168" fontId="37" fillId="0" borderId="17" xfId="35" applyNumberFormat="1" applyFont="1" applyFill="1" applyBorder="1" applyAlignment="1">
      <alignment horizontal="right"/>
    </xf>
    <xf numFmtId="0" fontId="37" fillId="0" borderId="17" xfId="35" applyFont="1" applyFill="1" applyBorder="1" applyAlignment="1">
      <alignment horizontal="left" vertical="top" indent="1"/>
    </xf>
    <xf numFmtId="0" fontId="38" fillId="24" borderId="17" xfId="35" applyFont="1" applyFill="1" applyBorder="1"/>
    <xf numFmtId="0" fontId="37" fillId="24" borderId="18" xfId="35" applyFont="1" applyFill="1" applyBorder="1" applyAlignment="1">
      <alignment horizontal="center"/>
    </xf>
    <xf numFmtId="3" fontId="38" fillId="24" borderId="17" xfId="35" applyNumberFormat="1" applyFont="1" applyFill="1" applyBorder="1" applyAlignment="1">
      <alignment horizontal="right"/>
    </xf>
    <xf numFmtId="0" fontId="37" fillId="25" borderId="18" xfId="35" applyFont="1" applyFill="1" applyBorder="1" applyAlignment="1">
      <alignment horizontal="center"/>
    </xf>
    <xf numFmtId="1" fontId="38" fillId="25" borderId="17" xfId="35" applyNumberFormat="1" applyFont="1" applyFill="1" applyBorder="1" applyAlignment="1">
      <alignment horizontal="right"/>
    </xf>
    <xf numFmtId="0" fontId="38" fillId="24" borderId="19" xfId="35" applyFont="1" applyFill="1" applyBorder="1"/>
    <xf numFmtId="0" fontId="37" fillId="24" borderId="20" xfId="35" applyFont="1" applyFill="1" applyBorder="1" applyAlignment="1">
      <alignment horizontal="center"/>
    </xf>
    <xf numFmtId="3" fontId="38" fillId="24" borderId="19" xfId="35" applyNumberFormat="1" applyFont="1" applyFill="1" applyBorder="1" applyAlignment="1">
      <alignment horizontal="right"/>
    </xf>
    <xf numFmtId="3" fontId="37" fillId="25" borderId="17" xfId="35" applyNumberFormat="1" applyFont="1" applyFill="1" applyBorder="1" applyAlignment="1">
      <alignment horizontal="right"/>
    </xf>
    <xf numFmtId="167" fontId="37" fillId="0" borderId="0" xfId="35" applyNumberFormat="1" applyFont="1"/>
    <xf numFmtId="0" fontId="38" fillId="0" borderId="0" xfId="35" applyFont="1" applyFill="1" applyBorder="1"/>
    <xf numFmtId="1" fontId="37" fillId="0" borderId="0" xfId="35" applyNumberFormat="1" applyFont="1"/>
    <xf numFmtId="3" fontId="13" fillId="0" borderId="0" xfId="34" applyNumberFormat="1" applyFont="1" applyFill="1" applyAlignment="1">
      <alignment horizontal="right"/>
    </xf>
    <xf numFmtId="3" fontId="7" fillId="0" borderId="0" xfId="34" applyNumberFormat="1" applyFont="1" applyFill="1" applyBorder="1" applyAlignment="1">
      <alignment horizontal="right"/>
    </xf>
    <xf numFmtId="3" fontId="7" fillId="0" borderId="0" xfId="34" applyNumberFormat="1" applyFont="1" applyFill="1" applyBorder="1" applyAlignment="1">
      <alignment horizontal="left"/>
    </xf>
    <xf numFmtId="168" fontId="11" fillId="0" borderId="11" xfId="34" applyNumberFormat="1" applyFont="1" applyFill="1" applyBorder="1" applyAlignment="1" applyProtection="1">
      <alignment horizontal="left"/>
    </xf>
    <xf numFmtId="168" fontId="7" fillId="0" borderId="11" xfId="34" applyNumberFormat="1" applyFont="1" applyFill="1" applyBorder="1" applyAlignment="1" applyProtection="1">
      <alignment horizontal="center"/>
    </xf>
    <xf numFmtId="168" fontId="7" fillId="0" borderId="11" xfId="34" applyNumberFormat="1" applyFont="1" applyFill="1" applyBorder="1" applyAlignment="1">
      <alignment horizontal="center"/>
    </xf>
    <xf numFmtId="168" fontId="7" fillId="0" borderId="12" xfId="34" applyNumberFormat="1" applyFont="1" applyFill="1" applyBorder="1" applyAlignment="1" applyProtection="1">
      <alignment horizontal="left"/>
    </xf>
    <xf numFmtId="168" fontId="7" fillId="0" borderId="12" xfId="34" applyNumberFormat="1" applyFont="1" applyFill="1" applyBorder="1" applyAlignment="1">
      <alignment horizontal="center"/>
    </xf>
    <xf numFmtId="168" fontId="7" fillId="0" borderId="12" xfId="34" applyNumberFormat="1" applyFont="1" applyFill="1" applyBorder="1" applyAlignment="1" applyProtection="1">
      <alignment horizontal="center"/>
    </xf>
    <xf numFmtId="0" fontId="13" fillId="0" borderId="0" xfId="0" applyFont="1"/>
    <xf numFmtId="0" fontId="2" fillId="0" borderId="0" xfId="0" applyFont="1"/>
    <xf numFmtId="170" fontId="3" fillId="0" borderId="0" xfId="34" applyNumberFormat="1" applyFont="1" applyFill="1"/>
    <xf numFmtId="169" fontId="11" fillId="0" borderId="11" xfId="34" applyNumberFormat="1" applyFont="1" applyFill="1" applyBorder="1" applyAlignment="1">
      <alignment horizontal="right"/>
    </xf>
    <xf numFmtId="169" fontId="11" fillId="0" borderId="12" xfId="34" applyNumberFormat="1" applyFont="1" applyFill="1" applyBorder="1" applyProtection="1"/>
    <xf numFmtId="169" fontId="7" fillId="0" borderId="10" xfId="34" applyNumberFormat="1" applyFont="1" applyFill="1" applyBorder="1" applyAlignment="1">
      <alignment horizontal="right"/>
    </xf>
    <xf numFmtId="169" fontId="7" fillId="0" borderId="12" xfId="34" applyNumberFormat="1" applyFont="1" applyFill="1" applyBorder="1" applyAlignment="1" applyProtection="1">
      <alignment horizontal="right"/>
    </xf>
    <xf numFmtId="168" fontId="39" fillId="0" borderId="11" xfId="34" applyNumberFormat="1" applyFont="1" applyFill="1" applyBorder="1" applyAlignment="1" applyProtection="1">
      <alignment horizontal="left"/>
    </xf>
    <xf numFmtId="168" fontId="12" fillId="0" borderId="11" xfId="34" applyNumberFormat="1" applyFont="1" applyFill="1" applyBorder="1"/>
    <xf numFmtId="168" fontId="12" fillId="0" borderId="11" xfId="34" applyNumberFormat="1" applyFont="1" applyFill="1" applyBorder="1" applyAlignment="1" applyProtection="1">
      <alignment horizontal="center"/>
    </xf>
    <xf numFmtId="168" fontId="12" fillId="0" borderId="11" xfId="34" applyNumberFormat="1" applyFont="1" applyFill="1" applyBorder="1" applyAlignment="1">
      <alignment horizontal="center"/>
    </xf>
    <xf numFmtId="168" fontId="12" fillId="0" borderId="12" xfId="34" applyNumberFormat="1" applyFont="1" applyFill="1" applyBorder="1" applyAlignment="1" applyProtection="1">
      <alignment horizontal="left"/>
    </xf>
    <xf numFmtId="168" fontId="12" fillId="0" borderId="12" xfId="34" applyNumberFormat="1" applyFont="1" applyFill="1" applyBorder="1"/>
    <xf numFmtId="168" fontId="12" fillId="0" borderId="12" xfId="34" applyNumberFormat="1" applyFont="1" applyFill="1" applyBorder="1" applyAlignment="1">
      <alignment horizontal="center"/>
    </xf>
    <xf numFmtId="168" fontId="12" fillId="0" borderId="12" xfId="34" applyNumberFormat="1" applyFont="1" applyFill="1" applyBorder="1" applyAlignment="1" applyProtection="1">
      <alignment horizontal="center"/>
    </xf>
    <xf numFmtId="2" fontId="7" fillId="0" borderId="0" xfId="34" applyNumberFormat="1" applyFont="1" applyFill="1" applyAlignment="1">
      <alignment horizontal="right"/>
    </xf>
    <xf numFmtId="0" fontId="7" fillId="0" borderId="0" xfId="34" applyFont="1" applyFill="1"/>
    <xf numFmtId="169" fontId="7" fillId="0" borderId="0" xfId="34" applyNumberFormat="1" applyFont="1" applyFill="1"/>
    <xf numFmtId="169" fontId="12" fillId="0" borderId="12" xfId="34" applyNumberFormat="1" applyFont="1" applyFill="1" applyBorder="1" applyAlignment="1" applyProtection="1">
      <alignment horizontal="right"/>
    </xf>
    <xf numFmtId="170" fontId="7" fillId="0" borderId="0" xfId="34" applyNumberFormat="1" applyFont="1" applyFill="1" applyAlignment="1">
      <alignment horizontal="right"/>
    </xf>
    <xf numFmtId="3" fontId="37" fillId="0" borderId="0" xfId="35" applyNumberFormat="1" applyFont="1"/>
    <xf numFmtId="166" fontId="3" fillId="0" borderId="0" xfId="34" applyNumberFormat="1" applyFont="1" applyFill="1"/>
    <xf numFmtId="3" fontId="3" fillId="26" borderId="17" xfId="35" applyNumberFormat="1" applyFont="1" applyFill="1" applyBorder="1" applyAlignment="1">
      <alignment horizontal="right"/>
    </xf>
    <xf numFmtId="168" fontId="7" fillId="0" borderId="0" xfId="34" applyNumberFormat="1" applyFont="1" applyFill="1" applyBorder="1" applyAlignment="1">
      <alignment horizontal="left"/>
    </xf>
    <xf numFmtId="0" fontId="7" fillId="0" borderId="0" xfId="0" applyFont="1"/>
    <xf numFmtId="169" fontId="3" fillId="0" borderId="0" xfId="0" applyNumberFormat="1" applyFont="1"/>
    <xf numFmtId="4" fontId="7" fillId="0" borderId="0" xfId="34" applyNumberFormat="1" applyFont="1" applyFill="1" applyAlignment="1">
      <alignment horizontal="right"/>
    </xf>
    <xf numFmtId="3" fontId="3" fillId="0" borderId="0" xfId="34" applyNumberFormat="1" applyFont="1" applyFill="1" applyBorder="1" applyAlignment="1"/>
    <xf numFmtId="0" fontId="38" fillId="24" borderId="21" xfId="35" applyFont="1" applyFill="1" applyBorder="1" applyAlignment="1">
      <alignment horizontal="center" wrapText="1"/>
    </xf>
    <xf numFmtId="3" fontId="38" fillId="25" borderId="22" xfId="35" applyNumberFormat="1" applyFont="1" applyFill="1" applyBorder="1" applyAlignment="1">
      <alignment horizontal="right"/>
    </xf>
    <xf numFmtId="3" fontId="37" fillId="26" borderId="22" xfId="35" applyNumberFormat="1" applyFont="1" applyFill="1" applyBorder="1" applyAlignment="1">
      <alignment horizontal="right"/>
    </xf>
    <xf numFmtId="3" fontId="38" fillId="0" borderId="22" xfId="35" applyNumberFormat="1" applyFont="1" applyFill="1" applyBorder="1" applyAlignment="1">
      <alignment horizontal="right"/>
    </xf>
    <xf numFmtId="168" fontId="38" fillId="0" borderId="22" xfId="35" applyNumberFormat="1" applyFont="1" applyFill="1" applyBorder="1" applyAlignment="1">
      <alignment horizontal="right"/>
    </xf>
    <xf numFmtId="168" fontId="37" fillId="0" borderId="22" xfId="35" applyNumberFormat="1" applyFont="1" applyFill="1" applyBorder="1" applyAlignment="1">
      <alignment horizontal="right"/>
    </xf>
    <xf numFmtId="3" fontId="38" fillId="24" borderId="22" xfId="35" applyNumberFormat="1" applyFont="1" applyFill="1" applyBorder="1" applyAlignment="1">
      <alignment horizontal="right"/>
    </xf>
    <xf numFmtId="1" fontId="38" fillId="25" borderId="22" xfId="35" applyNumberFormat="1" applyFont="1" applyFill="1" applyBorder="1" applyAlignment="1">
      <alignment horizontal="right"/>
    </xf>
    <xf numFmtId="3" fontId="38" fillId="24" borderId="23" xfId="35" applyNumberFormat="1" applyFont="1" applyFill="1" applyBorder="1" applyAlignment="1">
      <alignment horizontal="right"/>
    </xf>
    <xf numFmtId="3" fontId="37" fillId="25" borderId="22" xfId="35" applyNumberFormat="1" applyFont="1" applyFill="1" applyBorder="1" applyAlignment="1">
      <alignment horizontal="right"/>
    </xf>
    <xf numFmtId="0" fontId="40" fillId="0" borderId="0" xfId="35" applyFont="1"/>
    <xf numFmtId="167" fontId="40" fillId="0" borderId="0" xfId="35" applyNumberFormat="1" applyFont="1"/>
    <xf numFmtId="0" fontId="40" fillId="0" borderId="0" xfId="35" applyFont="1" applyAlignment="1">
      <alignment horizontal="left"/>
    </xf>
    <xf numFmtId="1" fontId="38" fillId="0" borderId="0" xfId="35" applyNumberFormat="1" applyFont="1"/>
    <xf numFmtId="3" fontId="38" fillId="0" borderId="0" xfId="35" applyNumberFormat="1" applyFont="1"/>
    <xf numFmtId="167" fontId="3" fillId="0" borderId="0" xfId="34" applyNumberFormat="1" applyFont="1" applyFill="1"/>
    <xf numFmtId="0" fontId="37" fillId="26" borderId="17" xfId="35" applyFont="1" applyFill="1" applyBorder="1" applyAlignment="1">
      <alignment horizontal="left" indent="5"/>
    </xf>
    <xf numFmtId="4" fontId="3" fillId="0" borderId="0" xfId="34" applyNumberFormat="1" applyFont="1" applyFill="1" applyBorder="1" applyAlignment="1">
      <alignment horizontal="center"/>
    </xf>
    <xf numFmtId="169" fontId="37" fillId="0" borderId="0" xfId="35" applyNumberFormat="1" applyFont="1"/>
    <xf numFmtId="2" fontId="37" fillId="0" borderId="0" xfId="35" applyNumberFormat="1" applyFont="1"/>
    <xf numFmtId="3" fontId="3" fillId="0" borderId="0" xfId="34" applyNumberFormat="1" applyFont="1" applyFill="1"/>
    <xf numFmtId="165" fontId="3" fillId="0" borderId="17" xfId="35" applyNumberFormat="1" applyFont="1" applyFill="1" applyBorder="1" applyAlignment="1">
      <alignment horizontal="right"/>
    </xf>
    <xf numFmtId="0" fontId="7" fillId="0" borderId="24" xfId="35" applyFont="1" applyFill="1" applyBorder="1" applyAlignment="1">
      <alignment horizontal="center"/>
    </xf>
    <xf numFmtId="165" fontId="7" fillId="0" borderId="17" xfId="35" applyNumberFormat="1" applyFont="1" applyFill="1" applyBorder="1" applyAlignment="1">
      <alignment horizontal="right"/>
    </xf>
    <xf numFmtId="165" fontId="7" fillId="0" borderId="22" xfId="35" applyNumberFormat="1" applyFont="1" applyFill="1" applyBorder="1" applyAlignment="1">
      <alignment horizontal="right"/>
    </xf>
    <xf numFmtId="0" fontId="3" fillId="0" borderId="25" xfId="35" applyFont="1" applyFill="1" applyBorder="1"/>
    <xf numFmtId="0" fontId="3" fillId="0" borderId="24" xfId="35" applyFont="1" applyFill="1" applyBorder="1" applyAlignment="1">
      <alignment horizontal="center"/>
    </xf>
    <xf numFmtId="0" fontId="3" fillId="0" borderId="17" xfId="35" applyFont="1" applyFill="1" applyBorder="1"/>
    <xf numFmtId="0" fontId="3" fillId="0" borderId="18" xfId="35" applyFont="1" applyFill="1" applyBorder="1" applyAlignment="1">
      <alignment horizontal="center"/>
    </xf>
    <xf numFmtId="165" fontId="3" fillId="0" borderId="22" xfId="35" applyNumberFormat="1" applyFont="1" applyFill="1" applyBorder="1" applyAlignment="1">
      <alignment horizontal="right"/>
    </xf>
    <xf numFmtId="0" fontId="7" fillId="24" borderId="17" xfId="35" applyFont="1" applyFill="1" applyBorder="1"/>
    <xf numFmtId="0" fontId="7" fillId="27" borderId="26" xfId="35" applyFont="1" applyFill="1" applyBorder="1" applyAlignment="1">
      <alignment horizontal="center"/>
    </xf>
    <xf numFmtId="167" fontId="7" fillId="27" borderId="27" xfId="35" applyNumberFormat="1" applyFont="1" applyFill="1" applyBorder="1" applyAlignment="1">
      <alignment horizontal="right" wrapText="1"/>
    </xf>
    <xf numFmtId="167" fontId="7" fillId="27" borderId="28" xfId="35" applyNumberFormat="1" applyFont="1" applyFill="1" applyBorder="1" applyAlignment="1">
      <alignment horizontal="right" wrapText="1"/>
    </xf>
    <xf numFmtId="3" fontId="3" fillId="0" borderId="17" xfId="35" applyNumberFormat="1" applyFont="1" applyFill="1" applyBorder="1" applyAlignment="1">
      <alignment horizontal="right"/>
    </xf>
    <xf numFmtId="3" fontId="3" fillId="0" borderId="22" xfId="35" applyNumberFormat="1" applyFont="1" applyFill="1" applyBorder="1" applyAlignment="1">
      <alignment horizontal="right"/>
    </xf>
    <xf numFmtId="3" fontId="2" fillId="0" borderId="0" xfId="34" applyNumberFormat="1" applyFont="1" applyFill="1"/>
    <xf numFmtId="167" fontId="2" fillId="0" borderId="0" xfId="34" applyNumberFormat="1" applyFont="1" applyFill="1"/>
    <xf numFmtId="165" fontId="3" fillId="0" borderId="0" xfId="0" applyNumberFormat="1" applyFont="1"/>
    <xf numFmtId="0" fontId="7" fillId="0" borderId="17" xfId="35" applyFont="1" applyFill="1" applyBorder="1"/>
    <xf numFmtId="0" fontId="37" fillId="25" borderId="17" xfId="35" applyFont="1" applyFill="1" applyBorder="1"/>
    <xf numFmtId="0" fontId="38" fillId="27" borderId="29" xfId="35" applyFont="1" applyFill="1" applyBorder="1"/>
    <xf numFmtId="168" fontId="38" fillId="0" borderId="0" xfId="35" applyNumberFormat="1" applyFont="1" applyFill="1" applyBorder="1" applyAlignment="1">
      <alignment horizontal="right"/>
    </xf>
    <xf numFmtId="1" fontId="7" fillId="0" borderId="0" xfId="0" applyNumberFormat="1" applyFont="1"/>
    <xf numFmtId="3" fontId="7" fillId="28" borderId="17" xfId="35" applyNumberFormat="1" applyFont="1" applyFill="1" applyBorder="1" applyAlignment="1">
      <alignment horizontal="center" wrapText="1"/>
    </xf>
    <xf numFmtId="0" fontId="35" fillId="0" borderId="0" xfId="35" applyFont="1"/>
    <xf numFmtId="0" fontId="15" fillId="0" borderId="0" xfId="35" applyFont="1"/>
    <xf numFmtId="0" fontId="15" fillId="0" borderId="0" xfId="35" applyFont="1" applyBorder="1" applyAlignment="1">
      <alignment vertical="top"/>
    </xf>
    <xf numFmtId="0" fontId="45" fillId="0" borderId="0" xfId="29" applyFont="1"/>
    <xf numFmtId="0" fontId="37" fillId="29" borderId="0" xfId="35" applyFont="1" applyFill="1" applyAlignment="1">
      <alignment wrapText="1"/>
    </xf>
    <xf numFmtId="0" fontId="37" fillId="0" borderId="0" xfId="35" applyFont="1" applyAlignment="1">
      <alignment wrapText="1"/>
    </xf>
    <xf numFmtId="2" fontId="45" fillId="0" borderId="0" xfId="29" applyNumberFormat="1" applyFont="1"/>
    <xf numFmtId="0" fontId="45" fillId="0" borderId="0" xfId="29" applyFont="1" applyFill="1"/>
    <xf numFmtId="0" fontId="46" fillId="0" borderId="0" xfId="29" applyFont="1" applyFill="1"/>
    <xf numFmtId="2" fontId="46" fillId="0" borderId="0" xfId="29" applyNumberFormat="1" applyFont="1" applyAlignment="1">
      <alignment horizontal="center" wrapText="1"/>
    </xf>
    <xf numFmtId="0" fontId="45" fillId="0" borderId="0" xfId="29" applyFont="1" applyAlignment="1">
      <alignment horizontal="center"/>
    </xf>
    <xf numFmtId="2" fontId="45" fillId="0" borderId="0" xfId="29" applyNumberFormat="1" applyFont="1" applyAlignment="1">
      <alignment horizontal="center"/>
    </xf>
    <xf numFmtId="0" fontId="48" fillId="0" borderId="0" xfId="35" applyFont="1" applyFill="1" applyBorder="1"/>
    <xf numFmtId="0" fontId="48" fillId="0" borderId="0" xfId="35" applyFont="1" applyFill="1" applyBorder="1" applyAlignment="1">
      <alignment vertical="top"/>
    </xf>
    <xf numFmtId="0" fontId="48" fillId="0" borderId="0" xfId="35" applyFont="1" applyFill="1" applyBorder="1" applyAlignment="1">
      <alignment horizontal="center"/>
    </xf>
    <xf numFmtId="0" fontId="47" fillId="0" borderId="0" xfId="35" applyFont="1" applyFill="1"/>
    <xf numFmtId="0" fontId="49" fillId="0" borderId="0" xfId="35" applyFont="1" applyFill="1" applyBorder="1"/>
    <xf numFmtId="0" fontId="7" fillId="0" borderId="0" xfId="35" applyFont="1"/>
    <xf numFmtId="167" fontId="3" fillId="0" borderId="0" xfId="0" applyNumberFormat="1" applyFont="1"/>
    <xf numFmtId="166" fontId="3" fillId="0" borderId="0" xfId="0" applyNumberFormat="1" applyFont="1"/>
    <xf numFmtId="165" fontId="7" fillId="0" borderId="0" xfId="34" applyNumberFormat="1" applyFont="1" applyFill="1" applyAlignment="1">
      <alignment horizontal="right"/>
    </xf>
    <xf numFmtId="1" fontId="7" fillId="0" borderId="0" xfId="34" applyNumberFormat="1" applyFont="1" applyFill="1" applyAlignment="1">
      <alignment horizontal="right"/>
    </xf>
    <xf numFmtId="4" fontId="3" fillId="0" borderId="0" xfId="34" applyNumberFormat="1" applyFont="1" applyFill="1" applyBorder="1" applyAlignment="1"/>
    <xf numFmtId="4" fontId="3" fillId="0" borderId="0" xfId="34" applyNumberFormat="1" applyFont="1" applyFill="1" applyBorder="1" applyAlignment="1">
      <alignment horizontal="right"/>
    </xf>
    <xf numFmtId="0" fontId="47" fillId="0" borderId="0" xfId="35" applyFont="1" applyFill="1" applyBorder="1"/>
    <xf numFmtId="0" fontId="48" fillId="0" borderId="13" xfId="35" applyFont="1" applyFill="1" applyBorder="1"/>
    <xf numFmtId="0" fontId="47" fillId="0" borderId="0" xfId="35" applyFont="1" applyFill="1" applyBorder="1" applyAlignment="1">
      <alignment vertical="top"/>
    </xf>
    <xf numFmtId="0" fontId="49" fillId="0" borderId="0" xfId="35" applyFont="1" applyFill="1"/>
    <xf numFmtId="0" fontId="37" fillId="0" borderId="30" xfId="35" applyFont="1" applyBorder="1"/>
    <xf numFmtId="0" fontId="50" fillId="0" borderId="0" xfId="35" applyFont="1" applyAlignment="1">
      <alignment wrapText="1"/>
    </xf>
    <xf numFmtId="165" fontId="37" fillId="0" borderId="0" xfId="35" applyNumberFormat="1" applyFont="1"/>
    <xf numFmtId="165" fontId="45" fillId="0" borderId="0" xfId="29" applyNumberFormat="1" applyFont="1"/>
    <xf numFmtId="0" fontId="46" fillId="0" borderId="0" xfId="29" applyFont="1" applyAlignment="1">
      <alignment horizontal="center"/>
    </xf>
    <xf numFmtId="0" fontId="52" fillId="0" borderId="0" xfId="29" applyFont="1"/>
    <xf numFmtId="0" fontId="45" fillId="0" borderId="0" xfId="29" applyFont="1" applyAlignment="1">
      <alignment wrapText="1"/>
    </xf>
    <xf numFmtId="0" fontId="45" fillId="0" borderId="0" xfId="29" applyFont="1" applyFill="1" applyAlignment="1">
      <alignment wrapText="1"/>
    </xf>
    <xf numFmtId="0" fontId="46" fillId="0" borderId="0" xfId="29" applyFont="1" applyAlignment="1">
      <alignment wrapText="1"/>
    </xf>
    <xf numFmtId="0" fontId="46" fillId="0" borderId="0" xfId="29" applyFont="1" applyAlignment="1">
      <alignment horizontal="center" wrapText="1"/>
    </xf>
    <xf numFmtId="0" fontId="51" fillId="0" borderId="0" xfId="29" applyFont="1" applyAlignment="1">
      <alignment wrapText="1"/>
    </xf>
    <xf numFmtId="0" fontId="46" fillId="0" borderId="0" xfId="29" applyFont="1" applyFill="1" applyAlignment="1">
      <alignment wrapText="1"/>
    </xf>
    <xf numFmtId="167" fontId="45" fillId="0" borderId="0" xfId="29" applyNumberFormat="1" applyFont="1" applyAlignment="1">
      <alignment horizontal="center"/>
    </xf>
    <xf numFmtId="0" fontId="7" fillId="30" borderId="31" xfId="35" applyFont="1" applyFill="1" applyBorder="1"/>
    <xf numFmtId="0" fontId="37" fillId="30" borderId="32" xfId="35" applyFont="1" applyFill="1" applyBorder="1" applyAlignment="1">
      <alignment horizontal="center"/>
    </xf>
    <xf numFmtId="168" fontId="38" fillId="30" borderId="31" xfId="35" applyNumberFormat="1" applyFont="1" applyFill="1" applyBorder="1" applyAlignment="1">
      <alignment horizontal="right"/>
    </xf>
    <xf numFmtId="168" fontId="38" fillId="30" borderId="21" xfId="35" applyNumberFormat="1" applyFont="1" applyFill="1" applyBorder="1" applyAlignment="1">
      <alignment horizontal="right"/>
    </xf>
    <xf numFmtId="0" fontId="45" fillId="0" borderId="0" xfId="29" applyFont="1" applyAlignment="1">
      <alignment vertical="top"/>
    </xf>
    <xf numFmtId="168" fontId="47" fillId="0" borderId="0" xfId="34" applyNumberFormat="1" applyFont="1" applyFill="1" applyProtection="1"/>
    <xf numFmtId="49" fontId="45" fillId="0" borderId="0" xfId="29" applyNumberFormat="1" applyFont="1"/>
    <xf numFmtId="0" fontId="46" fillId="0" borderId="0" xfId="29" applyFont="1" applyAlignment="1">
      <alignment vertical="top" wrapText="1"/>
    </xf>
    <xf numFmtId="167" fontId="45" fillId="0" borderId="0" xfId="29" applyNumberFormat="1" applyFont="1"/>
    <xf numFmtId="0" fontId="42" fillId="0" borderId="0" xfId="35" applyFont="1" applyAlignment="1">
      <alignment wrapText="1"/>
    </xf>
    <xf numFmtId="0" fontId="2" fillId="0" borderId="0" xfId="0" applyFont="1" applyAlignment="1">
      <alignment wrapText="1"/>
    </xf>
  </cellXfs>
  <cellStyles count="54">
    <cellStyle name="20 % – Poudarek1" xfId="1" builtinId="30" customBuiltin="1"/>
    <cellStyle name="20 % – Poudarek2" xfId="2" builtinId="34" customBuiltin="1"/>
    <cellStyle name="20 % – Poudarek3" xfId="3" builtinId="38" customBuiltin="1"/>
    <cellStyle name="20 % – Poudarek4" xfId="4" builtinId="42" customBuiltin="1"/>
    <cellStyle name="20 % – Poudarek5" xfId="5" builtinId="46" customBuiltin="1"/>
    <cellStyle name="20 % – Poudarek6" xfId="6" builtinId="50" customBuiltin="1"/>
    <cellStyle name="40 % – Poudarek1" xfId="7" builtinId="31" customBuiltin="1"/>
    <cellStyle name="40 % – Poudarek2" xfId="8" builtinId="35" customBuiltin="1"/>
    <cellStyle name="40 % – Poudarek3" xfId="9" builtinId="39" customBuiltin="1"/>
    <cellStyle name="40 % – Poudarek4" xfId="10" builtinId="43" customBuiltin="1"/>
    <cellStyle name="40 % – Poudarek5" xfId="11" builtinId="47" customBuiltin="1"/>
    <cellStyle name="40 % – Poudarek6" xfId="12" builtinId="51" customBuiltin="1"/>
    <cellStyle name="60 % – Poudarek1" xfId="13" builtinId="32" customBuiltin="1"/>
    <cellStyle name="60 % – Poudarek2" xfId="14" builtinId="36" customBuiltin="1"/>
    <cellStyle name="60 % – Poudarek3" xfId="15" builtinId="40" customBuiltin="1"/>
    <cellStyle name="60 % – Poudarek4" xfId="16" builtinId="44" customBuiltin="1"/>
    <cellStyle name="60 % – Poudarek5" xfId="17" builtinId="48" customBuiltin="1"/>
    <cellStyle name="60 % – Poudarek6" xfId="18" builtinId="52" customBuiltin="1"/>
    <cellStyle name="Comma 2" xfId="19"/>
    <cellStyle name="Dobro" xfId="20" builtinId="26" customBuiltin="1"/>
    <cellStyle name="Euro" xfId="21"/>
    <cellStyle name="Hiperpovezava 2" xfId="22"/>
    <cellStyle name="Izhod" xfId="23" builtinId="21" customBuiltin="1"/>
    <cellStyle name="Naslov" xfId="24" builtinId="15" customBuiltin="1"/>
    <cellStyle name="Naslov 1" xfId="25" builtinId="16" customBuiltin="1"/>
    <cellStyle name="Naslov 2" xfId="26" builtinId="17" customBuiltin="1"/>
    <cellStyle name="Naslov 3" xfId="27" builtinId="18" customBuiltin="1"/>
    <cellStyle name="Naslov 4" xfId="28" builtinId="19" customBuiltin="1"/>
    <cellStyle name="Navadno" xfId="0" builtinId="0"/>
    <cellStyle name="Navadno 2" xfId="29"/>
    <cellStyle name="Navadno 2 2" xfId="30"/>
    <cellStyle name="Navadno 2_breskve" xfId="31"/>
    <cellStyle name="Navadno 3" xfId="32"/>
    <cellStyle name="Navadno 4" xfId="33"/>
    <cellStyle name="Navadno_solataIP" xfId="34"/>
    <cellStyle name="Navadno_zbirnik" xfId="35"/>
    <cellStyle name="Nevtralno" xfId="36" builtinId="28" customBuiltin="1"/>
    <cellStyle name="Normal 2" xfId="37"/>
    <cellStyle name="Opomba" xfId="38" builtinId="10" customBuiltin="1"/>
    <cellStyle name="Opozorilo" xfId="39" builtinId="11" customBuiltin="1"/>
    <cellStyle name="Pojasnjevalno besedilo" xfId="40" builtinId="53" customBuiltin="1"/>
    <cellStyle name="Poudarek1" xfId="41" builtinId="29" customBuiltin="1"/>
    <cellStyle name="Poudarek2" xfId="42" builtinId="33" customBuiltin="1"/>
    <cellStyle name="Poudarek3" xfId="43" builtinId="37" customBuiltin="1"/>
    <cellStyle name="Poudarek4" xfId="44" builtinId="41" customBuiltin="1"/>
    <cellStyle name="Poudarek5" xfId="45" builtinId="45" customBuiltin="1"/>
    <cellStyle name="Poudarek6" xfId="46" builtinId="49" customBuiltin="1"/>
    <cellStyle name="Povezana celica" xfId="47" builtinId="24" customBuiltin="1"/>
    <cellStyle name="Preveri celico" xfId="48" builtinId="23" customBuiltin="1"/>
    <cellStyle name="Računanje" xfId="49" builtinId="22" customBuiltin="1"/>
    <cellStyle name="Slabo" xfId="50" builtinId="27" customBuiltin="1"/>
    <cellStyle name="Vejica 2" xfId="51"/>
    <cellStyle name="Vnos" xfId="52" builtinId="20" customBuiltin="1"/>
    <cellStyle name="Vsota" xfId="53" builtinId="25" customBuiltin="1"/>
  </cellStyles>
  <dxfs count="3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ill>
        <patternFill>
          <bgColor rgb="FFC00000"/>
        </patternFill>
      </fill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P56"/>
  <sheetViews>
    <sheetView tabSelected="1" topLeftCell="A3" zoomScale="90" zoomScaleNormal="90" workbookViewId="0">
      <selection activeCell="G4" sqref="G4"/>
    </sheetView>
  </sheetViews>
  <sheetFormatPr defaultColWidth="6.5703125" defaultRowHeight="12" x14ac:dyDescent="0.2"/>
  <cols>
    <col min="1" max="2" width="2.42578125" style="240" customWidth="1"/>
    <col min="3" max="3" width="4" style="237" customWidth="1"/>
    <col min="4" max="4" width="40.42578125" style="106" customWidth="1"/>
    <col min="5" max="5" width="13.140625" style="106" customWidth="1"/>
    <col min="6" max="6" width="16" style="106" customWidth="1"/>
    <col min="7" max="7" width="14.85546875" style="106" customWidth="1"/>
    <col min="8" max="8" width="9.42578125" style="106" customWidth="1"/>
    <col min="9" max="9" width="10.85546875" style="106" customWidth="1"/>
    <col min="10" max="13" width="10.5703125" style="106" customWidth="1"/>
    <col min="14" max="14" width="12.28515625" style="106" customWidth="1"/>
    <col min="15" max="15" width="11.140625" style="106" customWidth="1"/>
    <col min="16" max="16" width="11.42578125" style="106" customWidth="1"/>
    <col min="17" max="17" width="10.7109375" style="106" customWidth="1"/>
    <col min="18" max="21" width="12.85546875" style="106" customWidth="1"/>
    <col min="22" max="22" width="11" style="106" customWidth="1"/>
    <col min="23" max="23" width="9.5703125" style="106" customWidth="1"/>
    <col min="24" max="24" width="10" style="106" customWidth="1"/>
    <col min="25" max="25" width="11.140625" style="106" customWidth="1"/>
    <col min="26" max="26" width="12.5703125" style="106" customWidth="1"/>
    <col min="27" max="27" width="11.140625" style="106" customWidth="1"/>
    <col min="28" max="33" width="11" style="106" customWidth="1"/>
    <col min="34" max="34" width="11.42578125" style="106" customWidth="1"/>
    <col min="35" max="35" width="8.42578125" style="106" customWidth="1"/>
    <col min="36" max="36" width="7.28515625" style="106" bestFit="1" customWidth="1"/>
    <col min="37" max="37" width="6.5703125" style="106"/>
    <col min="38" max="39" width="6.7109375" style="106" bestFit="1" customWidth="1"/>
    <col min="40" max="16384" width="6.5703125" style="106"/>
  </cols>
  <sheetData>
    <row r="1" spans="1:37" s="105" customFormat="1" ht="35.25" hidden="1" customHeight="1" x14ac:dyDescent="0.2">
      <c r="A1" s="249"/>
      <c r="B1" s="249"/>
      <c r="C1" s="237"/>
      <c r="D1" s="106"/>
      <c r="E1" s="106"/>
      <c r="F1" s="106" t="str">
        <f t="shared" ref="F1:AA1" si="0">F9</f>
        <v>Solata spomladanska, na foliji, plastenjak</v>
      </c>
      <c r="G1" s="106" t="str">
        <f t="shared" si="0"/>
        <v>Solata spomladanska, na foliji</v>
      </c>
      <c r="H1" s="106" t="str">
        <f t="shared" si="0"/>
        <v>Solata poletna, na foliji</v>
      </c>
      <c r="I1" s="106" t="str">
        <f t="shared" si="0"/>
        <v>Solata jesenska, na foliji</v>
      </c>
      <c r="J1" s="106" t="str">
        <f t="shared" si="0"/>
        <v>Endivija poletna, na foliji</v>
      </c>
      <c r="K1" s="106" t="str">
        <f t="shared" si="0"/>
        <v>Endivija jesenska, na foliji</v>
      </c>
      <c r="L1" s="106" t="str">
        <f t="shared" si="0"/>
        <v>Radič poletni, na foliji</v>
      </c>
      <c r="M1" s="106" t="str">
        <f t="shared" si="0"/>
        <v>Radič jesenski, na foliji</v>
      </c>
      <c r="N1" s="106" t="str">
        <f t="shared" si="0"/>
        <v>Zelje pozno, za predelavo</v>
      </c>
      <c r="O1" s="106" t="str">
        <f t="shared" si="0"/>
        <v>Zelje pozno, za presno prodajo</v>
      </c>
      <c r="P1" s="106" t="str">
        <f t="shared" si="0"/>
        <v>Zelje zgodnje, za presno prodajo</v>
      </c>
      <c r="Q1" s="106" t="str">
        <f t="shared" si="0"/>
        <v>Cvetača</v>
      </c>
      <c r="R1" s="106" t="str">
        <f t="shared" si="0"/>
        <v>Čebula, pridelava iz semena, STROJNO POBIRANJE</v>
      </c>
      <c r="S1" s="106" t="str">
        <f t="shared" si="0"/>
        <v>Čebula, pridelava iz semena, ROČNO POBIRANJE</v>
      </c>
      <c r="T1" s="106" t="str">
        <f t="shared" si="0"/>
        <v>Čebula, pridelava iz čebulčka, STROJNO POBIRANJE</v>
      </c>
      <c r="U1" s="106" t="str">
        <f t="shared" si="0"/>
        <v>Čebula, pridelava iz čebulčka, ROČNO POBIRANJE</v>
      </c>
      <c r="V1" s="106" t="str">
        <f t="shared" si="0"/>
        <v>Česen, jesenski</v>
      </c>
      <c r="W1" s="106" t="str">
        <f t="shared" si="0"/>
        <v>Krompir zgodnji</v>
      </c>
      <c r="X1" s="106" t="str">
        <f t="shared" si="0"/>
        <v>Korenček</v>
      </c>
      <c r="Y1" s="106" t="str">
        <f t="shared" si="0"/>
        <v>Fižol, stročji, nizek</v>
      </c>
      <c r="Z1" s="106" t="str">
        <f t="shared" si="0"/>
        <v>Fižol, stročji, visoki</v>
      </c>
      <c r="AA1" s="106" t="str">
        <f t="shared" si="0"/>
        <v>Solatne kumare, plastenjak</v>
      </c>
      <c r="AB1" s="229" t="s">
        <v>100</v>
      </c>
      <c r="AC1" s="229" t="s">
        <v>97</v>
      </c>
      <c r="AD1" s="229" t="s">
        <v>98</v>
      </c>
      <c r="AE1" s="229" t="s">
        <v>99</v>
      </c>
      <c r="AF1" s="229" t="s">
        <v>101</v>
      </c>
      <c r="AG1" s="229" t="s">
        <v>102</v>
      </c>
      <c r="AH1" s="230" t="str">
        <f>AH9</f>
        <v>Paradižnik, plastenjak</v>
      </c>
    </row>
    <row r="2" spans="1:37" ht="19.5" hidden="1" customHeight="1" thickBot="1" x14ac:dyDescent="0.25">
      <c r="C2" s="250">
        <v>1</v>
      </c>
      <c r="D2" s="109">
        <f t="shared" ref="D2:E2" si="1">C2+1</f>
        <v>2</v>
      </c>
      <c r="E2" s="109">
        <f t="shared" si="1"/>
        <v>3</v>
      </c>
      <c r="F2" s="109">
        <f t="shared" ref="F2" si="2">E2+1</f>
        <v>4</v>
      </c>
      <c r="G2" s="109">
        <f t="shared" ref="G2" si="3">F2+1</f>
        <v>5</v>
      </c>
      <c r="H2" s="109">
        <f t="shared" ref="H2" si="4">G2+1</f>
        <v>6</v>
      </c>
      <c r="I2" s="109">
        <f t="shared" ref="I2" si="5">H2+1</f>
        <v>7</v>
      </c>
      <c r="J2" s="109">
        <f t="shared" ref="J2" si="6">I2+1</f>
        <v>8</v>
      </c>
      <c r="K2" s="109">
        <f t="shared" ref="K2" si="7">J2+1</f>
        <v>9</v>
      </c>
      <c r="L2" s="109">
        <f t="shared" ref="L2" si="8">K2+1</f>
        <v>10</v>
      </c>
      <c r="M2" s="109">
        <f t="shared" ref="M2" si="9">L2+1</f>
        <v>11</v>
      </c>
      <c r="N2" s="109">
        <f t="shared" ref="N2" si="10">M2+1</f>
        <v>12</v>
      </c>
      <c r="O2" s="109">
        <f t="shared" ref="O2" si="11">N2+1</f>
        <v>13</v>
      </c>
      <c r="P2" s="109">
        <f t="shared" ref="P2" si="12">O2+1</f>
        <v>14</v>
      </c>
      <c r="Q2" s="109">
        <f t="shared" ref="Q2" si="13">P2+1</f>
        <v>15</v>
      </c>
      <c r="R2" s="109">
        <f t="shared" ref="R2" si="14">Q2+1</f>
        <v>16</v>
      </c>
      <c r="S2" s="109">
        <f t="shared" ref="S2" si="15">R2+1</f>
        <v>17</v>
      </c>
      <c r="T2" s="109">
        <f t="shared" ref="T2" si="16">S2+1</f>
        <v>18</v>
      </c>
      <c r="U2" s="109">
        <f t="shared" ref="U2" si="17">T2+1</f>
        <v>19</v>
      </c>
      <c r="V2" s="109">
        <f t="shared" ref="V2" si="18">U2+1</f>
        <v>20</v>
      </c>
      <c r="W2" s="109">
        <f t="shared" ref="W2" si="19">V2+1</f>
        <v>21</v>
      </c>
      <c r="X2" s="109">
        <f t="shared" ref="X2" si="20">W2+1</f>
        <v>22</v>
      </c>
      <c r="Y2" s="109">
        <f t="shared" ref="Y2" si="21">X2+1</f>
        <v>23</v>
      </c>
      <c r="Z2" s="109">
        <f t="shared" ref="Z2" si="22">Y2+1</f>
        <v>24</v>
      </c>
      <c r="AA2" s="109">
        <f t="shared" ref="AA2" si="23">Z2+1</f>
        <v>25</v>
      </c>
      <c r="AB2" s="109">
        <f t="shared" ref="AB2" si="24">AA2+1</f>
        <v>26</v>
      </c>
      <c r="AC2" s="109">
        <f t="shared" ref="AC2" si="25">AB2+1</f>
        <v>27</v>
      </c>
      <c r="AD2" s="109">
        <f t="shared" ref="AD2" si="26">AC2+1</f>
        <v>28</v>
      </c>
      <c r="AE2" s="109">
        <f t="shared" ref="AE2" si="27">AD2+1</f>
        <v>29</v>
      </c>
      <c r="AF2" s="109">
        <f t="shared" ref="AF2" si="28">AE2+1</f>
        <v>30</v>
      </c>
      <c r="AG2" s="109">
        <f t="shared" ref="AG2" si="29">AF2+1</f>
        <v>31</v>
      </c>
      <c r="AH2" s="109">
        <f t="shared" ref="AH2" si="30">AG2+1</f>
        <v>32</v>
      </c>
    </row>
    <row r="3" spans="1:37" s="107" customFormat="1" ht="15.75" customHeight="1" x14ac:dyDescent="0.25">
      <c r="A3" s="251"/>
      <c r="B3" s="251"/>
      <c r="C3" s="237"/>
      <c r="D3" s="225" t="s">
        <v>10</v>
      </c>
      <c r="E3" s="106"/>
      <c r="F3" s="106"/>
      <c r="G3" s="106"/>
      <c r="H3" s="106"/>
      <c r="I3" s="106"/>
      <c r="J3" s="106"/>
      <c r="K3" s="106"/>
      <c r="L3" s="106"/>
      <c r="M3" s="106"/>
      <c r="N3" s="106"/>
      <c r="P3" s="106"/>
      <c r="Q3" s="106"/>
      <c r="S3" s="106"/>
      <c r="T3" s="108"/>
      <c r="U3" s="106"/>
      <c r="V3" s="106"/>
      <c r="W3" s="106"/>
      <c r="X3" s="106"/>
      <c r="Y3" s="106"/>
      <c r="Z3" s="106"/>
      <c r="AA3" s="108"/>
      <c r="AB3" s="106"/>
      <c r="AC3" s="106"/>
      <c r="AD3" s="106"/>
      <c r="AE3" s="106"/>
      <c r="AF3" s="106"/>
      <c r="AG3" s="106"/>
      <c r="AH3" s="106"/>
    </row>
    <row r="4" spans="1:37" s="107" customFormat="1" ht="15.75" customHeight="1" x14ac:dyDescent="0.25">
      <c r="A4" s="251"/>
      <c r="B4" s="251"/>
      <c r="C4" s="237"/>
      <c r="D4" s="225" t="s">
        <v>0</v>
      </c>
      <c r="E4" s="106"/>
      <c r="F4" s="106"/>
      <c r="G4" s="106"/>
      <c r="H4" s="106"/>
      <c r="I4" s="106"/>
      <c r="J4" s="106"/>
      <c r="K4" s="106"/>
      <c r="L4" s="106"/>
      <c r="M4" s="106"/>
      <c r="N4" s="106"/>
      <c r="P4" s="106"/>
      <c r="Q4" s="106"/>
      <c r="S4" s="106"/>
      <c r="T4" s="108"/>
      <c r="U4" s="106"/>
      <c r="V4" s="106"/>
      <c r="W4" s="106"/>
      <c r="X4" s="106"/>
      <c r="Y4" s="106"/>
      <c r="Z4" s="106"/>
      <c r="AA4" s="108"/>
      <c r="AB4" s="106"/>
      <c r="AC4" s="106"/>
      <c r="AD4" s="106"/>
      <c r="AE4" s="106"/>
      <c r="AF4" s="106"/>
      <c r="AG4" s="106"/>
      <c r="AH4" s="106"/>
    </row>
    <row r="5" spans="1:37" s="107" customFormat="1" ht="8.25" customHeight="1" x14ac:dyDescent="0.2">
      <c r="A5" s="251"/>
      <c r="B5" s="251"/>
      <c r="C5" s="237"/>
      <c r="D5" s="226"/>
      <c r="E5" s="106"/>
      <c r="F5" s="106"/>
      <c r="G5" s="106"/>
      <c r="H5" s="106"/>
      <c r="I5" s="106"/>
      <c r="J5" s="106"/>
      <c r="K5" s="106"/>
      <c r="L5" s="106"/>
      <c r="M5" s="106"/>
      <c r="N5" s="106"/>
      <c r="P5" s="106"/>
      <c r="Q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6"/>
      <c r="AH5" s="106"/>
    </row>
    <row r="6" spans="1:37" s="107" customFormat="1" ht="15.75" customHeight="1" x14ac:dyDescent="0.25">
      <c r="A6" s="251"/>
      <c r="B6" s="251"/>
      <c r="C6" s="238"/>
      <c r="D6" s="225" t="s">
        <v>62</v>
      </c>
      <c r="E6" s="242" t="str">
        <f>+K_solataSn!G5</f>
        <v>Sezona 2017 (prva ocena)</v>
      </c>
      <c r="F6" s="106"/>
      <c r="G6" s="106"/>
      <c r="H6" s="106"/>
      <c r="I6" s="106"/>
      <c r="J6" s="106"/>
      <c r="K6" s="106"/>
      <c r="L6" s="106"/>
      <c r="M6" s="106"/>
      <c r="N6" s="106"/>
      <c r="P6" s="106"/>
      <c r="Q6" s="106"/>
      <c r="S6" s="106"/>
      <c r="T6" s="108"/>
      <c r="U6" s="106"/>
      <c r="V6" s="106"/>
      <c r="W6" s="106"/>
      <c r="X6" s="106"/>
      <c r="Y6" s="106"/>
      <c r="Z6" s="106"/>
      <c r="AA6" s="108"/>
      <c r="AB6" s="106"/>
      <c r="AC6" s="106"/>
      <c r="AD6" s="106"/>
      <c r="AE6" s="106"/>
      <c r="AF6" s="106"/>
      <c r="AG6" s="106"/>
      <c r="AH6" s="106"/>
    </row>
    <row r="7" spans="1:37" s="107" customFormat="1" ht="9.75" customHeight="1" x14ac:dyDescent="0.2">
      <c r="A7" s="251"/>
      <c r="B7" s="251"/>
      <c r="C7" s="237"/>
      <c r="D7" s="227"/>
      <c r="E7" s="106"/>
    </row>
    <row r="8" spans="1:37" ht="15.75" thickBot="1" x14ac:dyDescent="0.3">
      <c r="C8" s="239"/>
      <c r="D8" s="225" t="s">
        <v>56</v>
      </c>
    </row>
    <row r="9" spans="1:37" ht="90" customHeight="1" thickBot="1" x14ac:dyDescent="0.25">
      <c r="A9" s="240" t="s">
        <v>11</v>
      </c>
      <c r="B9" s="240">
        <v>1000</v>
      </c>
      <c r="C9" s="237">
        <v>1</v>
      </c>
      <c r="D9" s="110"/>
      <c r="E9" s="111"/>
      <c r="F9" s="112" t="s">
        <v>90</v>
      </c>
      <c r="G9" s="112" t="s">
        <v>87</v>
      </c>
      <c r="H9" s="112" t="s">
        <v>85</v>
      </c>
      <c r="I9" s="112" t="s">
        <v>83</v>
      </c>
      <c r="J9" s="112" t="s">
        <v>81</v>
      </c>
      <c r="K9" s="112" t="s">
        <v>79</v>
      </c>
      <c r="L9" s="112" t="s">
        <v>77</v>
      </c>
      <c r="M9" s="112" t="s">
        <v>75</v>
      </c>
      <c r="N9" s="112" t="s">
        <v>89</v>
      </c>
      <c r="O9" s="112" t="s">
        <v>88</v>
      </c>
      <c r="P9" s="112" t="s">
        <v>86</v>
      </c>
      <c r="Q9" s="112" t="s">
        <v>84</v>
      </c>
      <c r="R9" s="112" t="s">
        <v>186</v>
      </c>
      <c r="S9" s="112" t="s">
        <v>203</v>
      </c>
      <c r="T9" s="112" t="s">
        <v>204</v>
      </c>
      <c r="U9" s="112" t="s">
        <v>206</v>
      </c>
      <c r="V9" s="112" t="s">
        <v>70</v>
      </c>
      <c r="W9" s="112" t="s">
        <v>73</v>
      </c>
      <c r="X9" s="112" t="s">
        <v>72</v>
      </c>
      <c r="Y9" s="112" t="s">
        <v>65</v>
      </c>
      <c r="Z9" s="112" t="s">
        <v>64</v>
      </c>
      <c r="AA9" s="112" t="s">
        <v>67</v>
      </c>
      <c r="AB9" s="112" t="s">
        <v>259</v>
      </c>
      <c r="AC9" s="112" t="s">
        <v>259</v>
      </c>
      <c r="AD9" s="112" t="s">
        <v>259</v>
      </c>
      <c r="AE9" s="112" t="s">
        <v>259</v>
      </c>
      <c r="AF9" s="112" t="s">
        <v>266</v>
      </c>
      <c r="AG9" s="112" t="s">
        <v>266</v>
      </c>
      <c r="AH9" s="180" t="s">
        <v>63</v>
      </c>
    </row>
    <row r="10" spans="1:37" ht="14.25" hidden="1" customHeight="1" x14ac:dyDescent="0.2">
      <c r="C10" s="237">
        <v>1</v>
      </c>
      <c r="D10" s="253">
        <f t="shared" ref="D10:E10" si="31">C10+1</f>
        <v>2</v>
      </c>
      <c r="E10" s="106">
        <f t="shared" si="31"/>
        <v>3</v>
      </c>
      <c r="F10" s="106">
        <f t="shared" ref="F10" si="32">E10+1</f>
        <v>4</v>
      </c>
      <c r="G10" s="106">
        <f t="shared" ref="G10" si="33">F10+1</f>
        <v>5</v>
      </c>
      <c r="H10" s="106">
        <f t="shared" ref="H10" si="34">G10+1</f>
        <v>6</v>
      </c>
      <c r="I10" s="106">
        <f t="shared" ref="I10" si="35">H10+1</f>
        <v>7</v>
      </c>
      <c r="J10" s="106">
        <f t="shared" ref="J10" si="36">I10+1</f>
        <v>8</v>
      </c>
      <c r="K10" s="106">
        <f t="shared" ref="K10" si="37">J10+1</f>
        <v>9</v>
      </c>
      <c r="L10" s="106">
        <f t="shared" ref="L10" si="38">K10+1</f>
        <v>10</v>
      </c>
      <c r="M10" s="106">
        <f t="shared" ref="M10" si="39">L10+1</f>
        <v>11</v>
      </c>
      <c r="N10" s="106">
        <f t="shared" ref="N10" si="40">M10+1</f>
        <v>12</v>
      </c>
      <c r="O10" s="106">
        <f t="shared" ref="O10" si="41">N10+1</f>
        <v>13</v>
      </c>
      <c r="P10" s="106">
        <f t="shared" ref="P10" si="42">O10+1</f>
        <v>14</v>
      </c>
      <c r="Q10" s="106">
        <f t="shared" ref="Q10" si="43">P10+1</f>
        <v>15</v>
      </c>
      <c r="R10" s="106">
        <f t="shared" ref="R10" si="44">Q10+1</f>
        <v>16</v>
      </c>
      <c r="S10" s="106">
        <f t="shared" ref="S10" si="45">R10+1</f>
        <v>17</v>
      </c>
      <c r="T10" s="106">
        <f t="shared" ref="T10" si="46">S10+1</f>
        <v>18</v>
      </c>
      <c r="U10" s="106">
        <f t="shared" ref="U10" si="47">T10+1</f>
        <v>19</v>
      </c>
      <c r="V10" s="106">
        <f t="shared" ref="V10" si="48">U10+1</f>
        <v>20</v>
      </c>
      <c r="W10" s="106">
        <f t="shared" ref="W10" si="49">V10+1</f>
        <v>21</v>
      </c>
      <c r="X10" s="106">
        <f t="shared" ref="X10" si="50">W10+1</f>
        <v>22</v>
      </c>
      <c r="Y10" s="106">
        <f t="shared" ref="Y10" si="51">X10+1</f>
        <v>23</v>
      </c>
      <c r="Z10" s="106">
        <f t="shared" ref="Z10" si="52">Y10+1</f>
        <v>24</v>
      </c>
      <c r="AA10" s="106">
        <f t="shared" ref="AA10" si="53">Z10+1</f>
        <v>25</v>
      </c>
      <c r="AB10" s="106">
        <f t="shared" ref="AB10" si="54">AA10+1</f>
        <v>26</v>
      </c>
      <c r="AC10" s="106">
        <f t="shared" ref="AC10" si="55">AB10+1</f>
        <v>27</v>
      </c>
      <c r="AD10" s="106">
        <f t="shared" ref="AD10" si="56">AC10+1</f>
        <v>28</v>
      </c>
      <c r="AE10" s="106">
        <f t="shared" ref="AE10" si="57">AD10+1</f>
        <v>29</v>
      </c>
      <c r="AF10" s="106">
        <f t="shared" ref="AF10" si="58">AE10+1</f>
        <v>30</v>
      </c>
      <c r="AG10" s="106">
        <f t="shared" ref="AG10" si="59">AF10+1</f>
        <v>31</v>
      </c>
      <c r="AH10" s="106">
        <f t="shared" ref="AH10" si="60">AG10+1</f>
        <v>32</v>
      </c>
    </row>
    <row r="11" spans="1:37" x14ac:dyDescent="0.2">
      <c r="A11" s="240" t="str">
        <f>+$A$9&amp;"/"&amp;B11</f>
        <v>solata spomladanska/P</v>
      </c>
      <c r="B11" s="240" t="s">
        <v>12</v>
      </c>
      <c r="C11" s="237" t="str">
        <f>+D11</f>
        <v>Pridelek tržni</v>
      </c>
      <c r="D11" s="219" t="s">
        <v>13</v>
      </c>
      <c r="E11" s="202" t="s">
        <v>14</v>
      </c>
      <c r="F11" s="203">
        <v>25</v>
      </c>
      <c r="G11" s="203">
        <v>25</v>
      </c>
      <c r="H11" s="203">
        <v>20</v>
      </c>
      <c r="I11" s="203">
        <v>20</v>
      </c>
      <c r="J11" s="203">
        <v>20</v>
      </c>
      <c r="K11" s="203">
        <v>25</v>
      </c>
      <c r="L11" s="203">
        <v>12</v>
      </c>
      <c r="M11" s="203">
        <v>12</v>
      </c>
      <c r="N11" s="203">
        <v>80</v>
      </c>
      <c r="O11" s="203">
        <v>45</v>
      </c>
      <c r="P11" s="203">
        <v>25</v>
      </c>
      <c r="Q11" s="203">
        <v>20</v>
      </c>
      <c r="R11" s="203">
        <v>35</v>
      </c>
      <c r="S11" s="203">
        <v>35</v>
      </c>
      <c r="T11" s="203">
        <v>35</v>
      </c>
      <c r="U11" s="203">
        <v>35</v>
      </c>
      <c r="V11" s="203">
        <v>10</v>
      </c>
      <c r="W11" s="203">
        <v>25</v>
      </c>
      <c r="X11" s="203">
        <v>32</v>
      </c>
      <c r="Y11" s="203">
        <v>8</v>
      </c>
      <c r="Z11" s="203">
        <v>15</v>
      </c>
      <c r="AA11" s="203">
        <v>80</v>
      </c>
      <c r="AB11" s="203">
        <v>25</v>
      </c>
      <c r="AC11" s="203">
        <v>25</v>
      </c>
      <c r="AD11" s="203">
        <v>25</v>
      </c>
      <c r="AE11" s="203">
        <v>25</v>
      </c>
      <c r="AF11" s="203">
        <v>50</v>
      </c>
      <c r="AG11" s="203">
        <v>50</v>
      </c>
      <c r="AH11" s="204">
        <v>120</v>
      </c>
      <c r="AK11" s="255"/>
    </row>
    <row r="12" spans="1:37" x14ac:dyDescent="0.2">
      <c r="C12" s="237" t="str">
        <f t="shared" ref="C12:C44" si="61">+D12</f>
        <v>Stranski pridelek</v>
      </c>
      <c r="D12" s="205" t="s">
        <v>15</v>
      </c>
      <c r="E12" s="206" t="s">
        <v>14</v>
      </c>
      <c r="F12" s="203"/>
      <c r="G12" s="203"/>
      <c r="H12" s="203"/>
      <c r="I12" s="203"/>
      <c r="J12" s="203"/>
      <c r="K12" s="203"/>
      <c r="L12" s="203"/>
      <c r="M12" s="203"/>
      <c r="N12" s="203"/>
      <c r="O12" s="203"/>
      <c r="P12" s="203"/>
      <c r="Q12" s="203"/>
      <c r="R12" s="203"/>
      <c r="S12" s="203"/>
      <c r="T12" s="203"/>
      <c r="U12" s="203"/>
      <c r="V12" s="203"/>
      <c r="W12" s="201">
        <v>0</v>
      </c>
      <c r="X12" s="203">
        <v>8</v>
      </c>
      <c r="Y12" s="203"/>
      <c r="Z12" s="203"/>
      <c r="AA12" s="203">
        <v>0</v>
      </c>
      <c r="AB12" s="203">
        <v>0</v>
      </c>
      <c r="AC12" s="203">
        <v>0</v>
      </c>
      <c r="AD12" s="203">
        <v>0</v>
      </c>
      <c r="AE12" s="203">
        <v>0</v>
      </c>
      <c r="AF12" s="203">
        <v>0</v>
      </c>
      <c r="AG12" s="203">
        <v>0</v>
      </c>
      <c r="AH12" s="204">
        <v>0</v>
      </c>
      <c r="AK12" s="255"/>
    </row>
    <row r="13" spans="1:37" x14ac:dyDescent="0.2">
      <c r="A13" s="240" t="str">
        <f>+$A$9&amp;"/"&amp;B13</f>
        <v>solata spomladanska/Piz</v>
      </c>
      <c r="B13" s="240" t="s">
        <v>16</v>
      </c>
      <c r="C13" s="237" t="str">
        <f t="shared" si="61"/>
        <v>Pridelek bruto</v>
      </c>
      <c r="D13" s="207" t="s">
        <v>17</v>
      </c>
      <c r="E13" s="208" t="s">
        <v>14</v>
      </c>
      <c r="F13" s="201">
        <v>27.777777777777779</v>
      </c>
      <c r="G13" s="201">
        <v>29.411764705882351</v>
      </c>
      <c r="H13" s="201">
        <v>25</v>
      </c>
      <c r="I13" s="201">
        <v>25</v>
      </c>
      <c r="J13" s="201">
        <v>25</v>
      </c>
      <c r="K13" s="201">
        <v>31.25</v>
      </c>
      <c r="L13" s="201">
        <v>15</v>
      </c>
      <c r="M13" s="201">
        <v>15</v>
      </c>
      <c r="N13" s="201">
        <v>88.888888888888886</v>
      </c>
      <c r="O13" s="201">
        <v>50</v>
      </c>
      <c r="P13" s="201">
        <v>27.777777777777779</v>
      </c>
      <c r="Q13" s="201">
        <v>22.222222222222221</v>
      </c>
      <c r="R13" s="201">
        <v>38.888888888888893</v>
      </c>
      <c r="S13" s="201">
        <v>38.888888888888893</v>
      </c>
      <c r="T13" s="201">
        <v>38.888888888888893</v>
      </c>
      <c r="U13" s="201">
        <v>38.888888888888893</v>
      </c>
      <c r="V13" s="201">
        <v>11.111111111111111</v>
      </c>
      <c r="W13" s="201">
        <v>26.315789473684209</v>
      </c>
      <c r="X13" s="201">
        <v>42.666666666666664</v>
      </c>
      <c r="Y13" s="201">
        <v>8.8888888888888911</v>
      </c>
      <c r="Z13" s="201">
        <v>16.666666666666668</v>
      </c>
      <c r="AA13" s="201">
        <v>88.888888888888886</v>
      </c>
      <c r="AB13" s="201">
        <v>27.777777777777779</v>
      </c>
      <c r="AC13" s="201">
        <v>27.777777777777779</v>
      </c>
      <c r="AD13" s="201">
        <v>27.777777777777779</v>
      </c>
      <c r="AE13" s="201">
        <v>27.777777777777779</v>
      </c>
      <c r="AF13" s="201">
        <v>55.555555555555557</v>
      </c>
      <c r="AG13" s="201">
        <v>55.555555555555557</v>
      </c>
      <c r="AH13" s="209">
        <v>133.33333333333334</v>
      </c>
      <c r="AK13" s="255"/>
    </row>
    <row r="14" spans="1:37" x14ac:dyDescent="0.2">
      <c r="C14" s="237" t="str">
        <f t="shared" si="61"/>
        <v>Izgube</v>
      </c>
      <c r="D14" s="207" t="s">
        <v>18</v>
      </c>
      <c r="E14" s="208" t="s">
        <v>2</v>
      </c>
      <c r="F14" s="201">
        <v>10</v>
      </c>
      <c r="G14" s="201">
        <v>15</v>
      </c>
      <c r="H14" s="201">
        <v>20</v>
      </c>
      <c r="I14" s="201">
        <v>20</v>
      </c>
      <c r="J14" s="201">
        <v>20</v>
      </c>
      <c r="K14" s="201">
        <v>20</v>
      </c>
      <c r="L14" s="201">
        <v>20</v>
      </c>
      <c r="M14" s="201">
        <v>20</v>
      </c>
      <c r="N14" s="201">
        <v>10</v>
      </c>
      <c r="O14" s="201">
        <v>10</v>
      </c>
      <c r="P14" s="201">
        <v>10</v>
      </c>
      <c r="Q14" s="201">
        <v>10</v>
      </c>
      <c r="R14" s="201">
        <v>10</v>
      </c>
      <c r="S14" s="201">
        <v>10</v>
      </c>
      <c r="T14" s="201">
        <v>10</v>
      </c>
      <c r="U14" s="201">
        <v>10</v>
      </c>
      <c r="V14" s="201">
        <v>10</v>
      </c>
      <c r="W14" s="201">
        <v>5</v>
      </c>
      <c r="X14" s="201">
        <v>10</v>
      </c>
      <c r="Y14" s="201">
        <v>10</v>
      </c>
      <c r="Z14" s="201">
        <v>10</v>
      </c>
      <c r="AA14" s="201">
        <v>10</v>
      </c>
      <c r="AB14" s="201">
        <v>10</v>
      </c>
      <c r="AC14" s="201">
        <v>10</v>
      </c>
      <c r="AD14" s="201">
        <v>10</v>
      </c>
      <c r="AE14" s="201">
        <v>10</v>
      </c>
      <c r="AF14" s="201">
        <v>10</v>
      </c>
      <c r="AG14" s="201">
        <v>10</v>
      </c>
      <c r="AH14" s="209">
        <v>10</v>
      </c>
      <c r="AK14" s="255"/>
    </row>
    <row r="15" spans="1:37" hidden="1" x14ac:dyDescent="0.2">
      <c r="C15" s="237">
        <f t="shared" si="61"/>
        <v>0</v>
      </c>
      <c r="D15" s="207"/>
      <c r="E15" s="208"/>
      <c r="F15" s="201"/>
      <c r="G15" s="201"/>
      <c r="H15" s="201"/>
      <c r="I15" s="201"/>
      <c r="J15" s="201"/>
      <c r="K15" s="201"/>
      <c r="L15" s="201"/>
      <c r="M15" s="201"/>
      <c r="N15" s="201"/>
      <c r="O15" s="201"/>
      <c r="P15" s="201"/>
      <c r="Q15" s="201"/>
      <c r="R15" s="201"/>
      <c r="S15" s="201"/>
      <c r="T15" s="201"/>
      <c r="U15" s="201"/>
      <c r="V15" s="201"/>
      <c r="W15" s="201"/>
      <c r="X15" s="201"/>
      <c r="Y15" s="201"/>
      <c r="Z15" s="201"/>
      <c r="AA15" s="201"/>
      <c r="AB15" s="201"/>
      <c r="AC15" s="201"/>
      <c r="AD15" s="201"/>
      <c r="AE15" s="201"/>
      <c r="AF15" s="201"/>
      <c r="AG15" s="201"/>
      <c r="AH15" s="209"/>
      <c r="AK15" s="255"/>
    </row>
    <row r="16" spans="1:37" x14ac:dyDescent="0.2">
      <c r="C16" s="237" t="str">
        <f t="shared" si="61"/>
        <v>Velikost poljine</v>
      </c>
      <c r="D16" s="207" t="s">
        <v>19</v>
      </c>
      <c r="E16" s="208" t="s">
        <v>3</v>
      </c>
      <c r="F16" s="201">
        <v>0.5</v>
      </c>
      <c r="G16" s="201">
        <v>0.5</v>
      </c>
      <c r="H16" s="201">
        <v>0.5</v>
      </c>
      <c r="I16" s="201">
        <v>0.5</v>
      </c>
      <c r="J16" s="201">
        <v>0.5</v>
      </c>
      <c r="K16" s="201">
        <v>0.5</v>
      </c>
      <c r="L16" s="201">
        <v>0.5</v>
      </c>
      <c r="M16" s="201">
        <v>0.5</v>
      </c>
      <c r="N16" s="201">
        <v>0.5</v>
      </c>
      <c r="O16" s="201">
        <v>0.5</v>
      </c>
      <c r="P16" s="201">
        <v>0.5</v>
      </c>
      <c r="Q16" s="201">
        <v>0.5</v>
      </c>
      <c r="R16" s="201">
        <v>0.5</v>
      </c>
      <c r="S16" s="201">
        <v>0.5</v>
      </c>
      <c r="T16" s="201">
        <v>0.5</v>
      </c>
      <c r="U16" s="201">
        <v>0.5</v>
      </c>
      <c r="V16" s="201">
        <v>0.5</v>
      </c>
      <c r="W16" s="201">
        <v>0.5</v>
      </c>
      <c r="X16" s="201">
        <v>0.5</v>
      </c>
      <c r="Y16" s="201">
        <v>0.5</v>
      </c>
      <c r="Z16" s="201">
        <v>0.5</v>
      </c>
      <c r="AA16" s="201">
        <v>0.5</v>
      </c>
      <c r="AB16" s="201">
        <v>0.5</v>
      </c>
      <c r="AC16" s="201">
        <v>0.5</v>
      </c>
      <c r="AD16" s="201">
        <v>0.5</v>
      </c>
      <c r="AE16" s="201">
        <v>0.5</v>
      </c>
      <c r="AF16" s="201">
        <v>0.5</v>
      </c>
      <c r="AG16" s="201">
        <v>0.5</v>
      </c>
      <c r="AH16" s="209">
        <v>0.5</v>
      </c>
      <c r="AK16" s="255"/>
    </row>
    <row r="17" spans="2:42" x14ac:dyDescent="0.2">
      <c r="C17" s="237" t="str">
        <f t="shared" si="61"/>
        <v>Premijska stopnja za zavarovanje pridelka</v>
      </c>
      <c r="D17" s="207" t="s">
        <v>20</v>
      </c>
      <c r="E17" s="208" t="s">
        <v>2</v>
      </c>
      <c r="F17" s="201">
        <v>7.9408000000000003</v>
      </c>
      <c r="G17" s="201">
        <v>11.344000000000001</v>
      </c>
      <c r="H17" s="201">
        <v>11.344000000000001</v>
      </c>
      <c r="I17" s="201">
        <v>11.344000000000001</v>
      </c>
      <c r="J17" s="201">
        <v>11.344000000000001</v>
      </c>
      <c r="K17" s="201">
        <v>11.344000000000001</v>
      </c>
      <c r="L17" s="201">
        <v>11.344000000000001</v>
      </c>
      <c r="M17" s="201">
        <v>11.344000000000001</v>
      </c>
      <c r="N17" s="201">
        <v>12.4</v>
      </c>
      <c r="O17" s="201">
        <v>12.4</v>
      </c>
      <c r="P17" s="201">
        <v>12.4</v>
      </c>
      <c r="Q17" s="201">
        <v>12.4</v>
      </c>
      <c r="R17" s="201">
        <v>10.288</v>
      </c>
      <c r="S17" s="201">
        <v>10.288</v>
      </c>
      <c r="T17" s="201">
        <v>10.288</v>
      </c>
      <c r="U17" s="201">
        <v>10.288</v>
      </c>
      <c r="V17" s="201">
        <v>10.288</v>
      </c>
      <c r="W17" s="201">
        <v>3.472</v>
      </c>
      <c r="X17" s="201">
        <v>6.008</v>
      </c>
      <c r="Y17" s="201">
        <v>12.975999999999999</v>
      </c>
      <c r="Z17" s="201">
        <v>12.975999999999999</v>
      </c>
      <c r="AA17" s="201">
        <v>5.3871999999999991</v>
      </c>
      <c r="AB17" s="201">
        <v>15.391999999999999</v>
      </c>
      <c r="AC17" s="201">
        <v>15.391999999999999</v>
      </c>
      <c r="AD17" s="201">
        <v>15.391999999999999</v>
      </c>
      <c r="AE17" s="201">
        <v>15.391999999999999</v>
      </c>
      <c r="AF17" s="201">
        <v>7.6959999999999997</v>
      </c>
      <c r="AG17" s="201">
        <v>7.6959999999999997</v>
      </c>
      <c r="AH17" s="209">
        <v>7.6959999999999997</v>
      </c>
      <c r="AK17" s="255"/>
    </row>
    <row r="18" spans="2:42" hidden="1" x14ac:dyDescent="0.2">
      <c r="C18" s="237">
        <f t="shared" si="61"/>
        <v>0</v>
      </c>
      <c r="D18" s="207"/>
      <c r="E18" s="208"/>
      <c r="F18" s="201"/>
      <c r="G18" s="201"/>
      <c r="H18" s="201"/>
      <c r="I18" s="201"/>
      <c r="J18" s="201"/>
      <c r="K18" s="201"/>
      <c r="L18" s="201"/>
      <c r="M18" s="201"/>
      <c r="N18" s="201"/>
      <c r="O18" s="201"/>
      <c r="P18" s="201"/>
      <c r="Q18" s="201"/>
      <c r="R18" s="201"/>
      <c r="S18" s="201"/>
      <c r="T18" s="201"/>
      <c r="U18" s="201"/>
      <c r="V18" s="201"/>
      <c r="W18" s="201"/>
      <c r="X18" s="201"/>
      <c r="Y18" s="201"/>
      <c r="Z18" s="201"/>
      <c r="AA18" s="201"/>
      <c r="AB18" s="201"/>
      <c r="AC18" s="201"/>
      <c r="AD18" s="201"/>
      <c r="AE18" s="201"/>
      <c r="AF18" s="201"/>
      <c r="AG18" s="201"/>
      <c r="AH18" s="209"/>
      <c r="AK18" s="255"/>
    </row>
    <row r="19" spans="2:42" x14ac:dyDescent="0.2">
      <c r="C19" s="237" t="str">
        <f t="shared" si="61"/>
        <v>Količina semena, sadik</v>
      </c>
      <c r="D19" s="207" t="s">
        <v>60</v>
      </c>
      <c r="E19" s="208" t="s">
        <v>61</v>
      </c>
      <c r="F19" s="214">
        <v>66000</v>
      </c>
      <c r="G19" s="214">
        <v>66000</v>
      </c>
      <c r="H19" s="214">
        <v>78000</v>
      </c>
      <c r="I19" s="214">
        <v>66000</v>
      </c>
      <c r="J19" s="214">
        <v>50000</v>
      </c>
      <c r="K19" s="214">
        <v>50000</v>
      </c>
      <c r="L19" s="214">
        <v>45000</v>
      </c>
      <c r="M19" s="214">
        <v>40000</v>
      </c>
      <c r="N19" s="214">
        <v>25000</v>
      </c>
      <c r="O19" s="214">
        <v>40000</v>
      </c>
      <c r="P19" s="214">
        <v>47619</v>
      </c>
      <c r="Q19" s="214">
        <v>35000</v>
      </c>
      <c r="R19" s="214">
        <v>750000</v>
      </c>
      <c r="S19" s="214">
        <v>750000</v>
      </c>
      <c r="T19" s="214">
        <v>600</v>
      </c>
      <c r="U19" s="214">
        <v>600</v>
      </c>
      <c r="V19" s="214">
        <v>1100</v>
      </c>
      <c r="W19" s="214">
        <v>3500</v>
      </c>
      <c r="X19" s="214">
        <v>2</v>
      </c>
      <c r="Y19" s="201">
        <v>100</v>
      </c>
      <c r="Z19" s="201">
        <v>70</v>
      </c>
      <c r="AA19" s="214">
        <v>13400</v>
      </c>
      <c r="AB19" s="214">
        <v>40000</v>
      </c>
      <c r="AC19" s="214">
        <v>40000</v>
      </c>
      <c r="AD19" s="214">
        <v>40000</v>
      </c>
      <c r="AE19" s="214">
        <v>40000</v>
      </c>
      <c r="AF19" s="214">
        <v>27000</v>
      </c>
      <c r="AG19" s="214">
        <v>27000</v>
      </c>
      <c r="AH19" s="215">
        <v>25000</v>
      </c>
      <c r="AK19" s="255"/>
    </row>
    <row r="20" spans="2:42" ht="52.5" customHeight="1" x14ac:dyDescent="0.2">
      <c r="D20" s="207"/>
      <c r="E20" s="208"/>
      <c r="F20" s="201"/>
      <c r="G20" s="201"/>
      <c r="H20" s="201"/>
      <c r="I20" s="201"/>
      <c r="J20" s="201"/>
      <c r="K20" s="201"/>
      <c r="L20" s="201"/>
      <c r="M20" s="201"/>
      <c r="N20" s="201"/>
      <c r="O20" s="201"/>
      <c r="P20" s="201"/>
      <c r="Q20" s="201"/>
      <c r="R20" s="201">
        <v>87.551844072385848</v>
      </c>
      <c r="S20" s="201"/>
      <c r="T20" s="201"/>
      <c r="U20" s="201"/>
      <c r="V20" s="201"/>
      <c r="W20" s="201"/>
      <c r="X20" s="201"/>
      <c r="Y20" s="201"/>
      <c r="Z20" s="201"/>
      <c r="AA20" s="201"/>
      <c r="AB20" s="224" t="s">
        <v>103</v>
      </c>
      <c r="AC20" s="224" t="s">
        <v>104</v>
      </c>
      <c r="AD20" s="224" t="s">
        <v>105</v>
      </c>
      <c r="AE20" s="224" t="s">
        <v>106</v>
      </c>
      <c r="AF20" s="224" t="s">
        <v>107</v>
      </c>
      <c r="AG20" s="224" t="s">
        <v>107</v>
      </c>
      <c r="AH20" s="209"/>
      <c r="AK20" s="255"/>
    </row>
    <row r="21" spans="2:42" x14ac:dyDescent="0.2">
      <c r="B21" s="240" t="s">
        <v>21</v>
      </c>
      <c r="C21" s="237" t="str">
        <f t="shared" si="61"/>
        <v>Stroški brez domačega dela</v>
      </c>
      <c r="D21" s="113" t="s">
        <v>22</v>
      </c>
      <c r="E21" s="114"/>
      <c r="F21" s="115">
        <f t="shared" ref="F21:M21" si="62">SUM(F22:F30)</f>
        <v>15029.221858421271</v>
      </c>
      <c r="G21" s="115">
        <f t="shared" si="62"/>
        <v>15112.364246547373</v>
      </c>
      <c r="H21" s="115">
        <f t="shared" si="62"/>
        <v>15592.495651793399</v>
      </c>
      <c r="I21" s="115">
        <f t="shared" si="62"/>
        <v>15054.605385095718</v>
      </c>
      <c r="J21" s="115">
        <f t="shared" si="62"/>
        <v>14110.437631078075</v>
      </c>
      <c r="K21" s="115">
        <f t="shared" si="62"/>
        <v>15415.309228017602</v>
      </c>
      <c r="L21" s="115">
        <f t="shared" si="62"/>
        <v>12905.809026225352</v>
      </c>
      <c r="M21" s="115">
        <f t="shared" si="62"/>
        <v>12649.352709007542</v>
      </c>
      <c r="N21" s="115">
        <f t="shared" ref="N21:AH21" si="63">SUM(N22:N30)</f>
        <v>10385.796408024702</v>
      </c>
      <c r="O21" s="115">
        <f t="shared" si="63"/>
        <v>12494.56701444421</v>
      </c>
      <c r="P21" s="115">
        <f t="shared" si="63"/>
        <v>11074.535342787633</v>
      </c>
      <c r="Q21" s="115">
        <f>SUM(Q22:Q30)</f>
        <v>9977.8430537507447</v>
      </c>
      <c r="R21" s="115">
        <f t="shared" si="63"/>
        <v>7682.7754318814414</v>
      </c>
      <c r="S21" s="115">
        <f t="shared" si="63"/>
        <v>8842.4539751547745</v>
      </c>
      <c r="T21" s="115">
        <f t="shared" si="63"/>
        <v>7729.740401939358</v>
      </c>
      <c r="U21" s="115">
        <f t="shared" si="63"/>
        <v>8889.4189452126921</v>
      </c>
      <c r="V21" s="115">
        <f>SUM(V22:V30)</f>
        <v>14080.113483190495</v>
      </c>
      <c r="W21" s="115">
        <f>SUM(W22:W30)</f>
        <v>6000.4037565515118</v>
      </c>
      <c r="X21" s="115">
        <f t="shared" si="63"/>
        <v>8460.3035384003888</v>
      </c>
      <c r="Y21" s="115">
        <f t="shared" si="63"/>
        <v>10767.608538827975</v>
      </c>
      <c r="Z21" s="115">
        <f t="shared" si="63"/>
        <v>15442.999217732893</v>
      </c>
      <c r="AA21" s="115">
        <f t="shared" si="63"/>
        <v>28700.810422891067</v>
      </c>
      <c r="AB21" s="115">
        <f t="shared" si="63"/>
        <v>18989.428000609314</v>
      </c>
      <c r="AC21" s="115">
        <f>SUM(AC22:AC30)</f>
        <v>19097.659600609313</v>
      </c>
      <c r="AD21" s="115">
        <f>SUM(AD22:AD30)</f>
        <v>18881.196400609315</v>
      </c>
      <c r="AE21" s="115">
        <f>SUM(AE22:AE30)</f>
        <v>20643.205900609322</v>
      </c>
      <c r="AF21" s="115">
        <f t="shared" si="63"/>
        <v>27473.126633113014</v>
      </c>
      <c r="AG21" s="115">
        <f>SUM(AG22:AG30)</f>
        <v>30592.935833113006</v>
      </c>
      <c r="AH21" s="181">
        <f t="shared" si="63"/>
        <v>45071.669415242264</v>
      </c>
      <c r="AI21" s="142"/>
      <c r="AJ21" s="142"/>
      <c r="AK21" s="255"/>
      <c r="AL21" s="142"/>
      <c r="AM21" s="142"/>
      <c r="AN21" s="142"/>
      <c r="AO21" s="142"/>
      <c r="AP21" s="172"/>
    </row>
    <row r="22" spans="2:42" x14ac:dyDescent="0.2">
      <c r="B22" s="240" t="s">
        <v>23</v>
      </c>
      <c r="C22" s="237" t="str">
        <f t="shared" si="61"/>
        <v>Od tega:    Seme in sadike</v>
      </c>
      <c r="D22" s="116" t="s">
        <v>24</v>
      </c>
      <c r="E22" s="117" t="s">
        <v>25</v>
      </c>
      <c r="F22" s="118">
        <v>2989.7999999999997</v>
      </c>
      <c r="G22" s="118">
        <v>2692.7999999999997</v>
      </c>
      <c r="H22" s="118">
        <v>3182.3999999999996</v>
      </c>
      <c r="I22" s="118">
        <v>2692.7999999999997</v>
      </c>
      <c r="J22" s="118">
        <v>1930</v>
      </c>
      <c r="K22" s="118">
        <v>1930</v>
      </c>
      <c r="L22" s="118">
        <v>1935</v>
      </c>
      <c r="M22" s="118">
        <v>1720</v>
      </c>
      <c r="N22" s="118">
        <v>1035</v>
      </c>
      <c r="O22" s="118">
        <v>1656</v>
      </c>
      <c r="P22" s="118">
        <v>2114.2835999999998</v>
      </c>
      <c r="Q22" s="118">
        <v>1795.5</v>
      </c>
      <c r="R22" s="118">
        <v>975</v>
      </c>
      <c r="S22" s="118">
        <v>975</v>
      </c>
      <c r="T22" s="118">
        <v>1113.8399999999999</v>
      </c>
      <c r="U22" s="118">
        <v>1113.8399999999999</v>
      </c>
      <c r="V22" s="118">
        <v>7315</v>
      </c>
      <c r="W22" s="118">
        <v>2950.5</v>
      </c>
      <c r="X22" s="118">
        <v>1393.34</v>
      </c>
      <c r="Y22" s="118">
        <v>2120</v>
      </c>
      <c r="Z22" s="118">
        <v>1484</v>
      </c>
      <c r="AA22" s="118">
        <v>2732.26</v>
      </c>
      <c r="AB22" s="118">
        <v>6176</v>
      </c>
      <c r="AC22" s="118">
        <v>6176</v>
      </c>
      <c r="AD22" s="118">
        <v>6176</v>
      </c>
      <c r="AE22" s="118">
        <v>6176</v>
      </c>
      <c r="AF22" s="118">
        <v>5483.7000000000007</v>
      </c>
      <c r="AG22" s="118">
        <v>5483.7000000000007</v>
      </c>
      <c r="AH22" s="182">
        <v>5422.5</v>
      </c>
      <c r="AI22" s="142"/>
      <c r="AJ22" s="142"/>
      <c r="AK22" s="255"/>
      <c r="AL22" s="142"/>
      <c r="AM22" s="142"/>
      <c r="AN22" s="142"/>
      <c r="AO22" s="142"/>
      <c r="AP22" s="172"/>
    </row>
    <row r="23" spans="2:42" x14ac:dyDescent="0.2">
      <c r="B23" s="240" t="s">
        <v>26</v>
      </c>
      <c r="C23" s="237" t="str">
        <f t="shared" si="61"/>
        <v>Gnojila</v>
      </c>
      <c r="D23" s="196" t="s">
        <v>27</v>
      </c>
      <c r="E23" s="117" t="s">
        <v>25</v>
      </c>
      <c r="F23" s="118">
        <v>189.13759740101159</v>
      </c>
      <c r="G23" s="118">
        <v>251.95585459813447</v>
      </c>
      <c r="H23" s="118">
        <v>216.72963837602947</v>
      </c>
      <c r="I23" s="118">
        <v>216.72963837603129</v>
      </c>
      <c r="J23" s="118">
        <v>286.65870745498978</v>
      </c>
      <c r="K23" s="118">
        <v>281.89870745499138</v>
      </c>
      <c r="L23" s="118">
        <v>245.5022607994706</v>
      </c>
      <c r="M23" s="118">
        <v>240.74226079947039</v>
      </c>
      <c r="N23" s="118">
        <v>669.52435133958477</v>
      </c>
      <c r="O23" s="118">
        <v>475.83043988365597</v>
      </c>
      <c r="P23" s="118">
        <v>296.62124069468035</v>
      </c>
      <c r="Q23" s="118">
        <v>450.23514653031941</v>
      </c>
      <c r="R23" s="118">
        <v>227.04180103522776</v>
      </c>
      <c r="S23" s="118">
        <v>227.04180103522776</v>
      </c>
      <c r="T23" s="118">
        <v>234.56130435659543</v>
      </c>
      <c r="U23" s="118">
        <v>234.56130435659543</v>
      </c>
      <c r="V23" s="118">
        <v>625.91262153187199</v>
      </c>
      <c r="W23" s="118">
        <v>252.17126771991036</v>
      </c>
      <c r="X23" s="118">
        <v>403.43101838824839</v>
      </c>
      <c r="Y23" s="118">
        <v>280.12565124054618</v>
      </c>
      <c r="Z23" s="118">
        <v>409.03885891421669</v>
      </c>
      <c r="AA23" s="118">
        <v>372.40555804529447</v>
      </c>
      <c r="AB23" s="118">
        <v>439.60047217544889</v>
      </c>
      <c r="AC23" s="118">
        <v>439.60047217544889</v>
      </c>
      <c r="AD23" s="118">
        <v>439.60047217544889</v>
      </c>
      <c r="AE23" s="118">
        <v>439.6004721754507</v>
      </c>
      <c r="AF23" s="118">
        <v>530.99300800805099</v>
      </c>
      <c r="AG23" s="118">
        <v>530.99300800804735</v>
      </c>
      <c r="AH23" s="182">
        <v>693.72150808680703</v>
      </c>
      <c r="AI23" s="142"/>
      <c r="AJ23" s="142"/>
      <c r="AK23" s="255"/>
      <c r="AL23" s="142"/>
      <c r="AM23" s="142"/>
      <c r="AN23" s="142"/>
      <c r="AO23" s="142"/>
      <c r="AP23" s="172"/>
    </row>
    <row r="24" spans="2:42" x14ac:dyDescent="0.2">
      <c r="B24" s="240" t="s">
        <v>28</v>
      </c>
      <c r="C24" s="237" t="str">
        <f t="shared" si="61"/>
        <v>Sredstva za varstvo rastlin</v>
      </c>
      <c r="D24" s="196" t="s">
        <v>29</v>
      </c>
      <c r="E24" s="117" t="s">
        <v>25</v>
      </c>
      <c r="F24" s="118">
        <v>365.8405500000008</v>
      </c>
      <c r="G24" s="118">
        <v>361.7360000000026</v>
      </c>
      <c r="H24" s="118">
        <v>652.80364999999802</v>
      </c>
      <c r="I24" s="118">
        <v>823.30730000000221</v>
      </c>
      <c r="J24" s="118">
        <v>261.98699999999917</v>
      </c>
      <c r="K24" s="118">
        <v>181.37850000000071</v>
      </c>
      <c r="L24" s="118">
        <v>261.98700000000099</v>
      </c>
      <c r="M24" s="118">
        <v>181.37849999999889</v>
      </c>
      <c r="N24" s="118">
        <v>818.40077500000007</v>
      </c>
      <c r="O24" s="118">
        <v>469.47540000000117</v>
      </c>
      <c r="P24" s="118">
        <v>227.35396000000037</v>
      </c>
      <c r="Q24" s="118">
        <v>483.93299500000103</v>
      </c>
      <c r="R24" s="118">
        <v>711.97513999999865</v>
      </c>
      <c r="S24" s="118">
        <v>711.97513999999865</v>
      </c>
      <c r="T24" s="118">
        <v>711.97513999999865</v>
      </c>
      <c r="U24" s="118">
        <v>711.97513999999865</v>
      </c>
      <c r="V24" s="118">
        <v>280.92790000000014</v>
      </c>
      <c r="W24" s="118">
        <v>153.26364000000035</v>
      </c>
      <c r="X24" s="118">
        <v>665.69929999999931</v>
      </c>
      <c r="Y24" s="118">
        <v>211.25094000000172</v>
      </c>
      <c r="Z24" s="118">
        <v>303.70579999999973</v>
      </c>
      <c r="AA24" s="118">
        <v>524.3039400000016</v>
      </c>
      <c r="AB24" s="118">
        <v>752.71588479262664</v>
      </c>
      <c r="AC24" s="118">
        <v>752.71588479262664</v>
      </c>
      <c r="AD24" s="118">
        <v>752.71588479262755</v>
      </c>
      <c r="AE24" s="118">
        <v>752.71588479262937</v>
      </c>
      <c r="AF24" s="118">
        <v>1073.1215271889414</v>
      </c>
      <c r="AG24" s="118">
        <v>1073.1215271889378</v>
      </c>
      <c r="AH24" s="182">
        <v>698.37568499999907</v>
      </c>
      <c r="AI24" s="142"/>
      <c r="AJ24" s="142"/>
      <c r="AK24" s="255"/>
      <c r="AL24" s="142"/>
      <c r="AM24" s="142"/>
      <c r="AN24" s="142"/>
      <c r="AO24" s="142"/>
      <c r="AP24" s="172"/>
    </row>
    <row r="25" spans="2:42" x14ac:dyDescent="0.2">
      <c r="B25" s="240" t="s">
        <v>30</v>
      </c>
      <c r="C25" s="237" t="str">
        <f t="shared" si="61"/>
        <v>Najeto delo</v>
      </c>
      <c r="D25" s="196" t="s">
        <v>275</v>
      </c>
      <c r="E25" s="117" t="s">
        <v>25</v>
      </c>
      <c r="F25" s="118">
        <v>3231.4331896551712</v>
      </c>
      <c r="G25" s="118">
        <v>3231.4331896551712</v>
      </c>
      <c r="H25" s="118">
        <v>3779.7976097178671</v>
      </c>
      <c r="I25" s="118">
        <v>3496.5764257294413</v>
      </c>
      <c r="J25" s="118">
        <v>4093.1487068965503</v>
      </c>
      <c r="K25" s="118">
        <v>4093.1487068965503</v>
      </c>
      <c r="L25" s="118">
        <v>4093.141249743036</v>
      </c>
      <c r="M25" s="118">
        <v>4093.1487068965503</v>
      </c>
      <c r="N25" s="174">
        <v>2154.2887931034475</v>
      </c>
      <c r="O25" s="118">
        <v>2823.7754641909805</v>
      </c>
      <c r="P25" s="118">
        <v>3328.8070431034475</v>
      </c>
      <c r="Q25" s="118">
        <v>1895.7741379310337</v>
      </c>
      <c r="R25" s="118">
        <v>775.54396551724108</v>
      </c>
      <c r="S25" s="118">
        <v>2122.5413793103439</v>
      </c>
      <c r="T25" s="118">
        <v>775.54396551724108</v>
      </c>
      <c r="U25" s="118">
        <v>2122.5413793103439</v>
      </c>
      <c r="V25" s="118">
        <v>2283.5461206896543</v>
      </c>
      <c r="W25" s="118">
        <v>0</v>
      </c>
      <c r="X25" s="118">
        <v>1600</v>
      </c>
      <c r="Y25" s="118">
        <v>4567.0922413793078</v>
      </c>
      <c r="Z25" s="118">
        <v>8058.2285344827542</v>
      </c>
      <c r="AA25" s="118">
        <v>4723.5616379310322</v>
      </c>
      <c r="AB25" s="118">
        <v>4954.8642241379293</v>
      </c>
      <c r="AC25" s="118">
        <v>4954.8642241379293</v>
      </c>
      <c r="AD25" s="118">
        <v>4954.8642241379293</v>
      </c>
      <c r="AE25" s="118">
        <v>4954.8642241379293</v>
      </c>
      <c r="AF25" s="118">
        <v>9758.928232758617</v>
      </c>
      <c r="AG25" s="118">
        <v>9758.928232758617</v>
      </c>
      <c r="AH25" s="182">
        <v>14761.186810344821</v>
      </c>
      <c r="AI25" s="142"/>
      <c r="AJ25" s="142"/>
      <c r="AK25" s="255"/>
      <c r="AL25" s="142"/>
      <c r="AM25" s="142"/>
      <c r="AN25" s="142"/>
      <c r="AO25" s="142"/>
      <c r="AP25" s="172"/>
    </row>
    <row r="26" spans="2:42" x14ac:dyDescent="0.2">
      <c r="B26" s="240" t="s">
        <v>30</v>
      </c>
      <c r="C26" s="237" t="str">
        <f t="shared" si="61"/>
        <v>Drugi material</v>
      </c>
      <c r="D26" s="196" t="s">
        <v>276</v>
      </c>
      <c r="E26" s="117" t="s">
        <v>25</v>
      </c>
      <c r="F26" s="118">
        <v>3285.2026891063315</v>
      </c>
      <c r="G26" s="118">
        <v>3285.2026891063333</v>
      </c>
      <c r="H26" s="118">
        <v>2719.9572881846743</v>
      </c>
      <c r="I26" s="118">
        <v>2851.8466891063345</v>
      </c>
      <c r="J26" s="118">
        <v>2719.9572881846743</v>
      </c>
      <c r="K26" s="118">
        <v>3285.2026891063342</v>
      </c>
      <c r="L26" s="118">
        <v>2338.9416881846746</v>
      </c>
      <c r="M26" s="118">
        <v>2470.8310891063338</v>
      </c>
      <c r="N26" s="174">
        <v>266.69999999999982</v>
      </c>
      <c r="O26" s="118">
        <v>1969.8000000000011</v>
      </c>
      <c r="P26" s="118">
        <v>1783.3166666666666</v>
      </c>
      <c r="Q26" s="118">
        <v>1407.0000000000005</v>
      </c>
      <c r="R26" s="118">
        <v>209.99999999999955</v>
      </c>
      <c r="S26" s="118">
        <v>210</v>
      </c>
      <c r="T26" s="118">
        <v>209.99999999999955</v>
      </c>
      <c r="U26" s="118">
        <v>210</v>
      </c>
      <c r="V26" s="118">
        <v>574.28571428571377</v>
      </c>
      <c r="W26" s="118">
        <v>574.34444444444466</v>
      </c>
      <c r="X26" s="118">
        <v>1800.9599999999991</v>
      </c>
      <c r="Y26" s="118">
        <v>854.29075627841667</v>
      </c>
      <c r="Z26" s="118">
        <v>1821.4139635653482</v>
      </c>
      <c r="AA26" s="118">
        <v>10300.541390448869</v>
      </c>
      <c r="AB26" s="118">
        <v>968.56140941762442</v>
      </c>
      <c r="AC26" s="118">
        <v>1075.7214094176243</v>
      </c>
      <c r="AD26" s="118">
        <v>861.40140941762456</v>
      </c>
      <c r="AE26" s="118">
        <v>2620.1514094176273</v>
      </c>
      <c r="AF26" s="118">
        <v>1708.2993599218808</v>
      </c>
      <c r="AG26" s="118">
        <v>4797.219359921879</v>
      </c>
      <c r="AH26" s="182">
        <v>9991.9600802698988</v>
      </c>
      <c r="AI26" s="142"/>
      <c r="AJ26" s="142"/>
      <c r="AK26" s="255"/>
      <c r="AL26" s="142"/>
      <c r="AM26" s="142"/>
      <c r="AN26" s="142"/>
      <c r="AO26" s="142"/>
      <c r="AP26" s="172"/>
    </row>
    <row r="27" spans="2:42" x14ac:dyDescent="0.2">
      <c r="B27" s="240" t="s">
        <v>30</v>
      </c>
      <c r="C27" s="237" t="str">
        <f t="shared" si="61"/>
        <v xml:space="preserve">Druge storitve     </v>
      </c>
      <c r="D27" s="196" t="s">
        <v>277</v>
      </c>
      <c r="E27" s="117" t="s">
        <v>25</v>
      </c>
      <c r="F27" s="118">
        <v>2784.84</v>
      </c>
      <c r="G27" s="118">
        <v>2836.8400000000011</v>
      </c>
      <c r="H27" s="118">
        <v>2509.6399999999994</v>
      </c>
      <c r="I27" s="118">
        <v>2509.6400000000012</v>
      </c>
      <c r="J27" s="118">
        <v>2509.6400000000008</v>
      </c>
      <c r="K27" s="118">
        <v>3019.2400000000021</v>
      </c>
      <c r="L27" s="118">
        <v>1975.6399999999999</v>
      </c>
      <c r="M27" s="118">
        <v>1990.6399999999999</v>
      </c>
      <c r="N27" s="174">
        <v>2932.2000000000007</v>
      </c>
      <c r="O27" s="118">
        <v>2747.0000000000009</v>
      </c>
      <c r="P27" s="118">
        <v>1639.0000000000009</v>
      </c>
      <c r="Q27" s="118">
        <v>1542.6000000000004</v>
      </c>
      <c r="R27" s="118">
        <v>2785.8</v>
      </c>
      <c r="S27" s="118">
        <v>2785.8000000000006</v>
      </c>
      <c r="T27" s="118">
        <v>2735.8</v>
      </c>
      <c r="U27" s="118">
        <v>2735.8000000000006</v>
      </c>
      <c r="V27" s="118">
        <v>949</v>
      </c>
      <c r="W27" s="118">
        <v>862.20000000000027</v>
      </c>
      <c r="X27" s="118">
        <v>947</v>
      </c>
      <c r="Y27" s="118">
        <v>738.800000000002</v>
      </c>
      <c r="Z27" s="118">
        <v>1104</v>
      </c>
      <c r="AA27" s="118">
        <v>6143.34</v>
      </c>
      <c r="AB27" s="118">
        <v>2073.7399999999998</v>
      </c>
      <c r="AC27" s="118">
        <v>2073.7399999999998</v>
      </c>
      <c r="AD27" s="118">
        <v>2073.7399999999998</v>
      </c>
      <c r="AE27" s="118">
        <v>2073.7400000000016</v>
      </c>
      <c r="AF27" s="118">
        <v>4211.6399999999994</v>
      </c>
      <c r="AG27" s="118">
        <v>4211.6399999999976</v>
      </c>
      <c r="AH27" s="182">
        <v>8015.4400000000023</v>
      </c>
      <c r="AI27" s="142"/>
      <c r="AJ27" s="142"/>
      <c r="AK27" s="255"/>
      <c r="AL27" s="142"/>
      <c r="AM27" s="142"/>
      <c r="AN27" s="142"/>
      <c r="AO27" s="142"/>
      <c r="AP27" s="172"/>
    </row>
    <row r="28" spans="2:42" x14ac:dyDescent="0.2">
      <c r="B28" s="240" t="s">
        <v>31</v>
      </c>
      <c r="C28" s="237" t="str">
        <f t="shared" si="61"/>
        <v>Zavarovanje</v>
      </c>
      <c r="D28" s="196" t="s">
        <v>278</v>
      </c>
      <c r="E28" s="117" t="s">
        <v>25</v>
      </c>
      <c r="F28" s="118">
        <v>905.02768382716067</v>
      </c>
      <c r="G28" s="118">
        <v>1136.44487226</v>
      </c>
      <c r="H28" s="118">
        <v>909.56487226000002</v>
      </c>
      <c r="I28" s="118">
        <v>909.56487226000002</v>
      </c>
      <c r="J28" s="118">
        <v>909.56487226000002</v>
      </c>
      <c r="K28" s="118">
        <v>1136.44487226</v>
      </c>
      <c r="L28" s="118">
        <v>546.55687225999998</v>
      </c>
      <c r="M28" s="118">
        <v>546.55687225999998</v>
      </c>
      <c r="N28" s="118">
        <v>1182.3342094003201</v>
      </c>
      <c r="O28" s="118">
        <v>1103.2512094003202</v>
      </c>
      <c r="P28" s="118">
        <v>617.26705822528015</v>
      </c>
      <c r="Q28" s="118">
        <v>1251.55105822528</v>
      </c>
      <c r="R28" s="118">
        <v>808.08420940031999</v>
      </c>
      <c r="S28" s="118">
        <v>808.08420940031999</v>
      </c>
      <c r="T28" s="118">
        <v>808.08420940031999</v>
      </c>
      <c r="U28" s="118">
        <v>808.08420940031999</v>
      </c>
      <c r="V28" s="118">
        <v>790.57220940032005</v>
      </c>
      <c r="W28" s="118">
        <v>233.71600000000001</v>
      </c>
      <c r="X28" s="118">
        <v>471.04948486476195</v>
      </c>
      <c r="Y28" s="118">
        <v>1171.1117956159999</v>
      </c>
      <c r="Z28" s="118">
        <v>1171.1117956159997</v>
      </c>
      <c r="AA28" s="118">
        <v>1681.2448933950614</v>
      </c>
      <c r="AB28" s="118">
        <v>1941.190821164</v>
      </c>
      <c r="AC28" s="118">
        <v>1941.190821164</v>
      </c>
      <c r="AD28" s="118">
        <v>1941.190821164</v>
      </c>
      <c r="AE28" s="118">
        <v>1926.862821164</v>
      </c>
      <c r="AF28" s="118">
        <v>2367.7907353086421</v>
      </c>
      <c r="AG28" s="118">
        <v>2367.7907353086421</v>
      </c>
      <c r="AH28" s="182">
        <v>2961.9845772222225</v>
      </c>
      <c r="AI28" s="142"/>
      <c r="AJ28" s="142"/>
      <c r="AK28" s="255"/>
      <c r="AL28" s="142"/>
      <c r="AM28" s="142"/>
      <c r="AN28" s="142"/>
      <c r="AO28" s="142"/>
      <c r="AP28" s="172"/>
    </row>
    <row r="29" spans="2:42" x14ac:dyDescent="0.2">
      <c r="B29" s="240" t="s">
        <v>32</v>
      </c>
      <c r="C29" s="237" t="str">
        <f t="shared" si="61"/>
        <v>Spremenljivi stroški strojnih storitev</v>
      </c>
      <c r="D29" s="196" t="s">
        <v>33</v>
      </c>
      <c r="E29" s="117" t="s">
        <v>25</v>
      </c>
      <c r="F29" s="118">
        <v>1172.0243495148168</v>
      </c>
      <c r="G29" s="118">
        <v>1210.7993894536869</v>
      </c>
      <c r="H29" s="118">
        <v>1510.5797960911502</v>
      </c>
      <c r="I29" s="118">
        <v>1447.9022537288276</v>
      </c>
      <c r="J29" s="118">
        <v>1310.073894527322</v>
      </c>
      <c r="K29" s="118">
        <v>1392.3235047256242</v>
      </c>
      <c r="L29" s="118">
        <v>1424.1119766703898</v>
      </c>
      <c r="M29" s="118">
        <v>1324.6756164869964</v>
      </c>
      <c r="N29" s="118">
        <v>1277.8558345757015</v>
      </c>
      <c r="O29" s="118">
        <v>1181.8936057856895</v>
      </c>
      <c r="P29" s="118">
        <v>999.25538504336043</v>
      </c>
      <c r="Q29" s="118">
        <v>1089.9785197508145</v>
      </c>
      <c r="R29" s="118">
        <v>1146.7654815421367</v>
      </c>
      <c r="S29" s="118">
        <v>957.87224981547013</v>
      </c>
      <c r="T29" s="118">
        <v>1095.1924745274346</v>
      </c>
      <c r="U29" s="118">
        <v>906.29924280076784</v>
      </c>
      <c r="V29" s="118">
        <v>1021.4997067401806</v>
      </c>
      <c r="W29" s="118">
        <v>897.23552770213018</v>
      </c>
      <c r="X29" s="118">
        <v>1089.7094804428639</v>
      </c>
      <c r="Y29" s="118">
        <v>775.52132773333403</v>
      </c>
      <c r="Z29" s="118">
        <v>1002.0207431602895</v>
      </c>
      <c r="AA29" s="118">
        <v>2045.0782754029756</v>
      </c>
      <c r="AB29" s="118">
        <v>1551.0931650625348</v>
      </c>
      <c r="AC29" s="118">
        <v>1551.0931650625348</v>
      </c>
      <c r="AD29" s="118">
        <v>1551.0931650625348</v>
      </c>
      <c r="AE29" s="118">
        <v>1551.0931650625348</v>
      </c>
      <c r="AF29" s="118">
        <v>2185.2444181708229</v>
      </c>
      <c r="AG29" s="118">
        <v>2185.2444181708229</v>
      </c>
      <c r="AH29" s="182">
        <v>2285.33025889687</v>
      </c>
      <c r="AI29" s="142"/>
      <c r="AJ29" s="142"/>
      <c r="AK29" s="255"/>
      <c r="AL29" s="142"/>
      <c r="AM29" s="142"/>
      <c r="AN29" s="142"/>
      <c r="AO29" s="142"/>
      <c r="AP29" s="172"/>
    </row>
    <row r="30" spans="2:42" x14ac:dyDescent="0.2">
      <c r="B30" s="240" t="s">
        <v>34</v>
      </c>
      <c r="C30" s="237" t="str">
        <f t="shared" si="61"/>
        <v>Drugo</v>
      </c>
      <c r="D30" s="196" t="s">
        <v>58</v>
      </c>
      <c r="E30" s="117" t="s">
        <v>25</v>
      </c>
      <c r="F30" s="118">
        <v>105.91579891677975</v>
      </c>
      <c r="G30" s="118">
        <v>105.15225147404635</v>
      </c>
      <c r="H30" s="118">
        <v>111.02279716368139</v>
      </c>
      <c r="I30" s="118">
        <v>106.23820589508068</v>
      </c>
      <c r="J30" s="118">
        <v>89.40716175453781</v>
      </c>
      <c r="K30" s="118">
        <v>95.672247574100766</v>
      </c>
      <c r="L30" s="118">
        <v>84.927978567779064</v>
      </c>
      <c r="M30" s="118">
        <v>81.379663458192226</v>
      </c>
      <c r="N30" s="118">
        <v>49.492444605648416</v>
      </c>
      <c r="O30" s="118">
        <v>67.540895183561588</v>
      </c>
      <c r="P30" s="118">
        <v>68.630389054198531</v>
      </c>
      <c r="Q30" s="118">
        <v>61.271196313296969</v>
      </c>
      <c r="R30" s="118">
        <v>42.564834386517759</v>
      </c>
      <c r="S30" s="118">
        <v>44.139195593414115</v>
      </c>
      <c r="T30" s="118">
        <v>44.743308137768508</v>
      </c>
      <c r="U30" s="118">
        <v>46.317669344665774</v>
      </c>
      <c r="V30" s="118">
        <v>239.36921054275444</v>
      </c>
      <c r="W30" s="118">
        <v>76.972876685025767</v>
      </c>
      <c r="X30" s="118">
        <v>89.114254704516497</v>
      </c>
      <c r="Y30" s="118">
        <v>49.415826580367138</v>
      </c>
      <c r="Z30" s="118">
        <v>89.479521994284369</v>
      </c>
      <c r="AA30" s="118">
        <v>178.07472766783394</v>
      </c>
      <c r="AB30" s="118">
        <v>131.66202385915312</v>
      </c>
      <c r="AC30" s="118">
        <v>132.73362385915243</v>
      </c>
      <c r="AD30" s="118">
        <v>130.59042385915018</v>
      </c>
      <c r="AE30" s="118">
        <v>148.177923859148</v>
      </c>
      <c r="AF30" s="118">
        <v>153.40935175606137</v>
      </c>
      <c r="AG30" s="118">
        <v>184.29855175606281</v>
      </c>
      <c r="AH30" s="182">
        <v>241.17049542163295</v>
      </c>
      <c r="AI30" s="142"/>
      <c r="AJ30" s="142"/>
      <c r="AK30" s="255"/>
      <c r="AL30" s="142"/>
      <c r="AM30" s="142"/>
      <c r="AN30" s="142"/>
      <c r="AO30" s="142"/>
      <c r="AP30" s="172"/>
    </row>
    <row r="31" spans="2:42" x14ac:dyDescent="0.2">
      <c r="B31" s="240" t="s">
        <v>35</v>
      </c>
      <c r="C31" s="237" t="str">
        <f t="shared" si="61"/>
        <v>Amortizacija</v>
      </c>
      <c r="D31" s="113" t="s">
        <v>36</v>
      </c>
      <c r="E31" s="114" t="s">
        <v>25</v>
      </c>
      <c r="F31" s="115">
        <v>5282.6794113188953</v>
      </c>
      <c r="G31" s="115">
        <v>1177.1775653984232</v>
      </c>
      <c r="H31" s="115">
        <v>1379.9311574073545</v>
      </c>
      <c r="I31" s="115">
        <v>1309.2761083864375</v>
      </c>
      <c r="J31" s="115">
        <v>1153.6097023380571</v>
      </c>
      <c r="K31" s="115">
        <v>1229.4271774185727</v>
      </c>
      <c r="L31" s="115">
        <v>1184.7201656436432</v>
      </c>
      <c r="M31" s="115">
        <v>1109.3833086880131</v>
      </c>
      <c r="N31" s="115">
        <v>3776.3644885801987</v>
      </c>
      <c r="O31" s="115">
        <v>2732.6520626552638</v>
      </c>
      <c r="P31" s="115">
        <v>1977.3242623953888</v>
      </c>
      <c r="Q31" s="115">
        <v>1417.2417626884007</v>
      </c>
      <c r="R31" s="115">
        <v>2423.921225594705</v>
      </c>
      <c r="S31" s="115">
        <v>2267.5426700391495</v>
      </c>
      <c r="T31" s="115">
        <v>2415.6181768596625</v>
      </c>
      <c r="U31" s="115">
        <v>2259.2396213041065</v>
      </c>
      <c r="V31" s="115">
        <v>1755.6210319263691</v>
      </c>
      <c r="W31" s="115">
        <v>1471.4234924849129</v>
      </c>
      <c r="X31" s="115">
        <v>1730.2859770145431</v>
      </c>
      <c r="Y31" s="115">
        <v>736.13194843622864</v>
      </c>
      <c r="Z31" s="115">
        <v>950.76824768258746</v>
      </c>
      <c r="AA31" s="115">
        <v>16104.05178558827</v>
      </c>
      <c r="AB31" s="115">
        <v>1933.4714685853173</v>
      </c>
      <c r="AC31" s="115">
        <v>1942.5714685853172</v>
      </c>
      <c r="AD31" s="115">
        <v>1942.5714685853172</v>
      </c>
      <c r="AE31" s="115">
        <v>1342.5714685853172</v>
      </c>
      <c r="AF31" s="115">
        <v>18383.679031937972</v>
      </c>
      <c r="AG31" s="115">
        <v>18383.679031937972</v>
      </c>
      <c r="AH31" s="181">
        <v>21182.534560736498</v>
      </c>
      <c r="AI31" s="142"/>
      <c r="AJ31" s="142"/>
      <c r="AK31" s="255"/>
      <c r="AL31" s="142"/>
      <c r="AM31" s="142"/>
      <c r="AN31" s="142"/>
      <c r="AO31" s="142"/>
      <c r="AP31" s="172"/>
    </row>
    <row r="32" spans="2:42" x14ac:dyDescent="0.2">
      <c r="B32" s="240" t="s">
        <v>37</v>
      </c>
      <c r="C32" s="237" t="str">
        <f t="shared" si="61"/>
        <v>Stroški kapitala</v>
      </c>
      <c r="D32" s="113" t="s">
        <v>38</v>
      </c>
      <c r="E32" s="114" t="s">
        <v>25</v>
      </c>
      <c r="F32" s="115">
        <v>1127.0952291257993</v>
      </c>
      <c r="G32" s="115">
        <v>314.88737801055481</v>
      </c>
      <c r="H32" s="115">
        <v>394.53401094766576</v>
      </c>
      <c r="I32" s="115">
        <v>389.71761210415247</v>
      </c>
      <c r="J32" s="115">
        <v>314.53043534010311</v>
      </c>
      <c r="K32" s="115">
        <v>392.31079011048325</v>
      </c>
      <c r="L32" s="115">
        <v>323.97535004963697</v>
      </c>
      <c r="M32" s="115">
        <v>329.57655813071534</v>
      </c>
      <c r="N32" s="115">
        <v>803.64568556485676</v>
      </c>
      <c r="O32" s="115">
        <v>635.52821950108091</v>
      </c>
      <c r="P32" s="115">
        <v>469.94760691071434</v>
      </c>
      <c r="Q32" s="115">
        <v>360.15226348410897</v>
      </c>
      <c r="R32" s="115">
        <v>527.48932191139693</v>
      </c>
      <c r="S32" s="115">
        <v>501.2093739887332</v>
      </c>
      <c r="T32" s="115">
        <v>529.70429837518691</v>
      </c>
      <c r="U32" s="115">
        <v>503.42435045252319</v>
      </c>
      <c r="V32" s="115">
        <v>571.84814357689879</v>
      </c>
      <c r="W32" s="115">
        <v>355.00906093786796</v>
      </c>
      <c r="X32" s="115">
        <v>542.73444575598569</v>
      </c>
      <c r="Y32" s="115">
        <v>349.87270376226064</v>
      </c>
      <c r="Z32" s="115">
        <v>477.16375694583792</v>
      </c>
      <c r="AA32" s="115">
        <v>3501.5003974980727</v>
      </c>
      <c r="AB32" s="115">
        <v>580.38072776516549</v>
      </c>
      <c r="AC32" s="115">
        <v>580.78288970352173</v>
      </c>
      <c r="AD32" s="115">
        <v>579.97856582680936</v>
      </c>
      <c r="AE32" s="115">
        <v>482.8323476333162</v>
      </c>
      <c r="AF32" s="115">
        <v>3943.5123118853885</v>
      </c>
      <c r="AG32" s="115">
        <v>3954.0333036045672</v>
      </c>
      <c r="AH32" s="181">
        <v>4542.6448084654248</v>
      </c>
      <c r="AI32" s="142"/>
      <c r="AJ32" s="142"/>
      <c r="AK32" s="255"/>
      <c r="AL32" s="142"/>
      <c r="AM32" s="142"/>
      <c r="AN32" s="142"/>
      <c r="AO32" s="142"/>
      <c r="AP32" s="172"/>
    </row>
    <row r="33" spans="1:42" x14ac:dyDescent="0.2">
      <c r="B33" s="240" t="s">
        <v>39</v>
      </c>
      <c r="C33" s="237" t="str">
        <f t="shared" si="61"/>
        <v>Stroški domačega dela</v>
      </c>
      <c r="D33" s="122" t="s">
        <v>40</v>
      </c>
      <c r="E33" s="114" t="s">
        <v>25</v>
      </c>
      <c r="F33" s="115">
        <f>F34+F35</f>
        <v>3430.0799224150228</v>
      </c>
      <c r="G33" s="115">
        <f t="shared" ref="G33:AH33" si="64">G34+G35</f>
        <v>3553.3741998826763</v>
      </c>
      <c r="H33" s="115">
        <f t="shared" si="64"/>
        <v>3959.5939430673216</v>
      </c>
      <c r="I33" s="115">
        <f t="shared" si="64"/>
        <v>3701.1669984304108</v>
      </c>
      <c r="J33" s="115">
        <f t="shared" si="64"/>
        <v>3397.6769934218755</v>
      </c>
      <c r="K33" s="115">
        <f t="shared" si="64"/>
        <v>3537.5107808323514</v>
      </c>
      <c r="L33" s="115">
        <f t="shared" si="64"/>
        <v>3403.7840958952556</v>
      </c>
      <c r="M33" s="115">
        <f t="shared" si="64"/>
        <v>3228.1035106081117</v>
      </c>
      <c r="N33" s="115">
        <f t="shared" si="64"/>
        <v>2202.646212926064</v>
      </c>
      <c r="O33" s="115">
        <f t="shared" si="64"/>
        <v>2157.6404811124244</v>
      </c>
      <c r="P33" s="115">
        <f t="shared" si="64"/>
        <v>2408.4650179089949</v>
      </c>
      <c r="Q33" s="115">
        <f>Q34+Q35</f>
        <v>1919.4576968846477</v>
      </c>
      <c r="R33" s="115">
        <f t="shared" si="64"/>
        <v>2031.0889112331895</v>
      </c>
      <c r="S33" s="115">
        <f t="shared" si="64"/>
        <v>2132.8504792412737</v>
      </c>
      <c r="T33" s="115">
        <f t="shared" si="64"/>
        <v>2082.8549234362999</v>
      </c>
      <c r="U33" s="115">
        <f t="shared" si="64"/>
        <v>2184.6164914443839</v>
      </c>
      <c r="V33" s="115">
        <f>V34+V35</f>
        <v>13201.530202341386</v>
      </c>
      <c r="W33" s="115">
        <f>W34+W35</f>
        <v>3008.2238985476774</v>
      </c>
      <c r="X33" s="115">
        <f t="shared" si="64"/>
        <v>4261.8291612922485</v>
      </c>
      <c r="Y33" s="115">
        <f t="shared" si="64"/>
        <v>1424.4670590552164</v>
      </c>
      <c r="Z33" s="115">
        <f t="shared" si="64"/>
        <v>4429.8510641047178</v>
      </c>
      <c r="AA33" s="115">
        <f t="shared" si="64"/>
        <v>3843.1247604492919</v>
      </c>
      <c r="AB33" s="115">
        <f t="shared" si="64"/>
        <v>4488.99530380548</v>
      </c>
      <c r="AC33" s="115">
        <f>AC34+AC35</f>
        <v>4488.99530380548</v>
      </c>
      <c r="AD33" s="115">
        <f>AD34+AD35</f>
        <v>4488.99530380548</v>
      </c>
      <c r="AE33" s="115">
        <f>AE34+AE35</f>
        <v>4488.99530380548</v>
      </c>
      <c r="AF33" s="115">
        <f t="shared" si="64"/>
        <v>6051.6032624015952</v>
      </c>
      <c r="AG33" s="115">
        <f>AG34+AG35</f>
        <v>6051.6032624015952</v>
      </c>
      <c r="AH33" s="181">
        <f t="shared" si="64"/>
        <v>6727.5180084713993</v>
      </c>
      <c r="AI33" s="142"/>
      <c r="AJ33" s="142"/>
      <c r="AK33" s="255"/>
      <c r="AL33" s="142"/>
      <c r="AM33" s="142"/>
      <c r="AN33" s="142"/>
      <c r="AO33" s="142"/>
      <c r="AP33" s="172"/>
    </row>
    <row r="34" spans="1:42" x14ac:dyDescent="0.2">
      <c r="B34" s="240" t="s">
        <v>41</v>
      </c>
      <c r="C34" s="237" t="str">
        <f t="shared" si="61"/>
        <v>Osnovni pridelek</v>
      </c>
      <c r="D34" s="119" t="s">
        <v>42</v>
      </c>
      <c r="E34" s="120" t="s">
        <v>25</v>
      </c>
      <c r="F34" s="121">
        <v>3430.0799224150228</v>
      </c>
      <c r="G34" s="121">
        <v>3553.3741998826763</v>
      </c>
      <c r="H34" s="121">
        <v>3959.5939430673216</v>
      </c>
      <c r="I34" s="121">
        <v>3701.1669984304108</v>
      </c>
      <c r="J34" s="121">
        <v>3397.6769934218755</v>
      </c>
      <c r="K34" s="121">
        <v>3537.5107808323514</v>
      </c>
      <c r="L34" s="121">
        <v>3403.7840958952556</v>
      </c>
      <c r="M34" s="121">
        <v>3228.1035106081117</v>
      </c>
      <c r="N34" s="121">
        <v>2202.646212926064</v>
      </c>
      <c r="O34" s="121">
        <v>2157.6404811124244</v>
      </c>
      <c r="P34" s="121">
        <v>2408.4650179089949</v>
      </c>
      <c r="Q34" s="121">
        <v>1919.4576968846477</v>
      </c>
      <c r="R34" s="121">
        <v>2031.0889112331895</v>
      </c>
      <c r="S34" s="121">
        <v>2132.8504792412737</v>
      </c>
      <c r="T34" s="121">
        <v>2082.8549234362999</v>
      </c>
      <c r="U34" s="121">
        <v>2184.6164914443839</v>
      </c>
      <c r="V34" s="121">
        <v>13201.530202341386</v>
      </c>
      <c r="W34" s="121">
        <v>3008.2238985476774</v>
      </c>
      <c r="X34" s="121">
        <v>4261.8291612922485</v>
      </c>
      <c r="Y34" s="121">
        <v>1424.4670590552164</v>
      </c>
      <c r="Z34" s="121">
        <v>4429.8510641047178</v>
      </c>
      <c r="AA34" s="121">
        <v>3843.1247604492919</v>
      </c>
      <c r="AB34" s="121">
        <v>4488.99530380548</v>
      </c>
      <c r="AC34" s="121">
        <v>4488.99530380548</v>
      </c>
      <c r="AD34" s="121">
        <v>4488.99530380548</v>
      </c>
      <c r="AE34" s="121">
        <v>4488.99530380548</v>
      </c>
      <c r="AF34" s="121">
        <v>6051.6032624015952</v>
      </c>
      <c r="AG34" s="121">
        <v>6051.6032624015952</v>
      </c>
      <c r="AH34" s="183">
        <v>6727.5180084713993</v>
      </c>
      <c r="AI34" s="142"/>
      <c r="AJ34" s="142"/>
      <c r="AK34" s="255"/>
      <c r="AL34" s="142"/>
      <c r="AM34" s="142"/>
      <c r="AN34" s="142"/>
      <c r="AO34" s="142"/>
      <c r="AP34" s="172"/>
    </row>
    <row r="35" spans="1:42" hidden="1" x14ac:dyDescent="0.2">
      <c r="C35" s="237">
        <f t="shared" si="61"/>
        <v>0</v>
      </c>
      <c r="D35" s="119"/>
      <c r="E35" s="120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83"/>
      <c r="AI35" s="142"/>
      <c r="AJ35" s="142"/>
      <c r="AK35" s="255"/>
      <c r="AL35" s="142"/>
      <c r="AM35" s="142"/>
      <c r="AN35" s="142"/>
      <c r="AO35" s="142"/>
      <c r="AP35" s="172"/>
    </row>
    <row r="36" spans="1:42" x14ac:dyDescent="0.2">
      <c r="B36" s="240" t="s">
        <v>43</v>
      </c>
      <c r="C36" s="237" t="str">
        <f t="shared" si="61"/>
        <v>Domače delo</v>
      </c>
      <c r="D36" s="123" t="s">
        <v>44</v>
      </c>
      <c r="E36" s="124" t="s">
        <v>45</v>
      </c>
      <c r="F36" s="125">
        <v>327.79673741831346</v>
      </c>
      <c r="G36" s="125">
        <v>339.68196639883206</v>
      </c>
      <c r="H36" s="125">
        <v>378.8404315224351</v>
      </c>
      <c r="I36" s="125">
        <v>353.92878537931807</v>
      </c>
      <c r="J36" s="125">
        <v>324.67318425240046</v>
      </c>
      <c r="K36" s="125">
        <v>338.15277646642426</v>
      </c>
      <c r="L36" s="125">
        <v>325.26189212104146</v>
      </c>
      <c r="M36" s="125">
        <v>308.32676725997879</v>
      </c>
      <c r="N36" s="125">
        <v>209.4755063335142</v>
      </c>
      <c r="O36" s="125">
        <v>205.13707766490668</v>
      </c>
      <c r="P36" s="125">
        <v>229.31587261783426</v>
      </c>
      <c r="Q36" s="125">
        <v>182.17691286320081</v>
      </c>
      <c r="R36" s="125">
        <v>192.93785466160548</v>
      </c>
      <c r="S36" s="125">
        <v>202.74738971898063</v>
      </c>
      <c r="T36" s="125">
        <v>197.9279557520936</v>
      </c>
      <c r="U36" s="125">
        <v>207.7374908094688</v>
      </c>
      <c r="V36" s="125">
        <v>1269.7376484970589</v>
      </c>
      <c r="W36" s="125">
        <v>287.1309778757435</v>
      </c>
      <c r="X36" s="125">
        <v>407.97507465721213</v>
      </c>
      <c r="Y36" s="125">
        <v>134.46117783763026</v>
      </c>
      <c r="Z36" s="125">
        <v>424.1719236082314</v>
      </c>
      <c r="AA36" s="125">
        <v>367.61312289935432</v>
      </c>
      <c r="AB36" s="125">
        <v>429.87326552093003</v>
      </c>
      <c r="AC36" s="125">
        <v>429.87326552093003</v>
      </c>
      <c r="AD36" s="125">
        <v>429.87326552093003</v>
      </c>
      <c r="AE36" s="125">
        <v>429.87326552093003</v>
      </c>
      <c r="AF36" s="125">
        <v>580.50437165290691</v>
      </c>
      <c r="AG36" s="125">
        <v>580.50437165290691</v>
      </c>
      <c r="AH36" s="184">
        <v>645.66069271944025</v>
      </c>
      <c r="AI36" s="142"/>
      <c r="AJ36" s="142"/>
      <c r="AK36" s="255"/>
      <c r="AL36" s="142"/>
      <c r="AM36" s="142"/>
      <c r="AN36" s="142"/>
      <c r="AO36" s="142"/>
      <c r="AP36" s="172"/>
    </row>
    <row r="37" spans="1:42" s="126" customFormat="1" x14ac:dyDescent="0.2">
      <c r="A37" s="240"/>
      <c r="B37" s="240"/>
      <c r="C37" s="237" t="str">
        <f t="shared" si="61"/>
        <v>domače delo neposredno</v>
      </c>
      <c r="D37" s="127" t="s">
        <v>46</v>
      </c>
      <c r="E37" s="128" t="s">
        <v>45</v>
      </c>
      <c r="F37" s="129">
        <v>303.44662022852231</v>
      </c>
      <c r="G37" s="129">
        <v>314.18616147061061</v>
      </c>
      <c r="H37" s="129">
        <v>348.02641849225182</v>
      </c>
      <c r="I37" s="129">
        <v>324.43929470865351</v>
      </c>
      <c r="J37" s="129">
        <v>297.70917087106915</v>
      </c>
      <c r="K37" s="129">
        <v>309.58417087106909</v>
      </c>
      <c r="L37" s="129">
        <v>296.4073359622339</v>
      </c>
      <c r="M37" s="129">
        <v>281.31554355102452</v>
      </c>
      <c r="N37" s="129">
        <v>185.0882718101243</v>
      </c>
      <c r="O37" s="129">
        <v>182.58556294444878</v>
      </c>
      <c r="P37" s="129">
        <v>209.07945395307684</v>
      </c>
      <c r="Q37" s="129">
        <v>161.55413619426153</v>
      </c>
      <c r="R37" s="129">
        <v>170.54433466795859</v>
      </c>
      <c r="S37" s="129">
        <v>183.29433466795859</v>
      </c>
      <c r="T37" s="129">
        <v>176.33379620642012</v>
      </c>
      <c r="U37" s="129">
        <v>189.08379620642012</v>
      </c>
      <c r="V37" s="129">
        <v>1224.2801647064207</v>
      </c>
      <c r="W37" s="129">
        <v>266.11185004301683</v>
      </c>
      <c r="X37" s="129">
        <v>381.47095930911792</v>
      </c>
      <c r="Y37" s="129">
        <v>119.31616523765882</v>
      </c>
      <c r="Z37" s="129">
        <v>398.60693832928797</v>
      </c>
      <c r="AA37" s="129">
        <v>327.7937078515838</v>
      </c>
      <c r="AB37" s="129">
        <v>396.47912892896341</v>
      </c>
      <c r="AC37" s="129">
        <v>396.47912892896341</v>
      </c>
      <c r="AD37" s="129">
        <v>396.47912892896341</v>
      </c>
      <c r="AE37" s="129">
        <v>396.47912892896341</v>
      </c>
      <c r="AF37" s="129">
        <v>533.96630896945237</v>
      </c>
      <c r="AG37" s="129">
        <v>533.96630896945237</v>
      </c>
      <c r="AH37" s="185">
        <v>595.97434790182103</v>
      </c>
      <c r="AI37" s="142"/>
      <c r="AJ37" s="142"/>
      <c r="AK37" s="255"/>
      <c r="AL37" s="142"/>
      <c r="AM37" s="142"/>
      <c r="AN37" s="142"/>
      <c r="AO37" s="142"/>
      <c r="AP37" s="172"/>
    </row>
    <row r="38" spans="1:42" s="126" customFormat="1" x14ac:dyDescent="0.2">
      <c r="A38" s="240"/>
      <c r="B38" s="240"/>
      <c r="C38" s="237" t="str">
        <f t="shared" si="61"/>
        <v>strojno delo neposredno</v>
      </c>
      <c r="D38" s="130" t="s">
        <v>47</v>
      </c>
      <c r="E38" s="128" t="s">
        <v>45</v>
      </c>
      <c r="F38" s="129">
        <v>91.918773478284308</v>
      </c>
      <c r="G38" s="129">
        <v>99.152264270207795</v>
      </c>
      <c r="H38" s="129">
        <v>128.25098162622257</v>
      </c>
      <c r="I38" s="129">
        <v>124.82675827349837</v>
      </c>
      <c r="J38" s="129">
        <v>115.05108093590378</v>
      </c>
      <c r="K38" s="129">
        <v>121.79274760257044</v>
      </c>
      <c r="L38" s="129">
        <v>125.42671251958933</v>
      </c>
      <c r="M38" s="129">
        <v>117.4988801906443</v>
      </c>
      <c r="N38" s="129">
        <v>114.78869388556878</v>
      </c>
      <c r="O38" s="129">
        <v>104.85668555187389</v>
      </c>
      <c r="P38" s="129">
        <v>87.247012834546922</v>
      </c>
      <c r="Q38" s="129">
        <v>97.146187476079504</v>
      </c>
      <c r="R38" s="129">
        <v>101.05156246656433</v>
      </c>
      <c r="S38" s="129">
        <v>90.801562466564334</v>
      </c>
      <c r="T38" s="129">
        <v>93.841024005025872</v>
      </c>
      <c r="U38" s="129">
        <v>83.591024005025872</v>
      </c>
      <c r="V38" s="129">
        <v>93.875016232932936</v>
      </c>
      <c r="W38" s="129">
        <v>89.342535933728584</v>
      </c>
      <c r="X38" s="129">
        <v>94.055737772487163</v>
      </c>
      <c r="Y38" s="129">
        <v>72.875665249857775</v>
      </c>
      <c r="Z38" s="129">
        <v>93.19491549577306</v>
      </c>
      <c r="AA38" s="129">
        <v>187.14217746682516</v>
      </c>
      <c r="AB38" s="129">
        <v>134.36439552411727</v>
      </c>
      <c r="AC38" s="129">
        <v>134.36439552411727</v>
      </c>
      <c r="AD38" s="129">
        <v>134.36439552411727</v>
      </c>
      <c r="AE38" s="129">
        <v>134.36439552411727</v>
      </c>
      <c r="AF38" s="129">
        <v>194.34630993548592</v>
      </c>
      <c r="AG38" s="129">
        <v>194.34630993548592</v>
      </c>
      <c r="AH38" s="185">
        <v>203.80706484567924</v>
      </c>
      <c r="AI38" s="142"/>
      <c r="AJ38" s="142"/>
      <c r="AK38" s="255"/>
      <c r="AL38" s="142"/>
      <c r="AM38" s="142"/>
      <c r="AN38" s="142"/>
      <c r="AO38" s="142"/>
      <c r="AP38" s="172"/>
    </row>
    <row r="39" spans="1:42" x14ac:dyDescent="0.2">
      <c r="B39" s="240" t="s">
        <v>48</v>
      </c>
      <c r="C39" s="237" t="str">
        <f t="shared" si="61"/>
        <v>STROŠKI SKUPAJ</v>
      </c>
      <c r="D39" s="131" t="s">
        <v>4</v>
      </c>
      <c r="E39" s="132" t="s">
        <v>25</v>
      </c>
      <c r="F39" s="133">
        <f t="shared" ref="F39:AH39" si="65">F21+F33+F31+F32</f>
        <v>24869.076421280988</v>
      </c>
      <c r="G39" s="133">
        <f t="shared" si="65"/>
        <v>20157.803389839024</v>
      </c>
      <c r="H39" s="133">
        <f t="shared" si="65"/>
        <v>21326.554763215743</v>
      </c>
      <c r="I39" s="133">
        <f t="shared" si="65"/>
        <v>20454.766104016719</v>
      </c>
      <c r="J39" s="133">
        <f t="shared" si="65"/>
        <v>18976.254762178112</v>
      </c>
      <c r="K39" s="133">
        <f t="shared" si="65"/>
        <v>20574.557976379012</v>
      </c>
      <c r="L39" s="133">
        <f t="shared" si="65"/>
        <v>17818.28863781389</v>
      </c>
      <c r="M39" s="133">
        <f t="shared" si="65"/>
        <v>17316.416086434383</v>
      </c>
      <c r="N39" s="133">
        <f t="shared" si="65"/>
        <v>17168.452795095822</v>
      </c>
      <c r="O39" s="133">
        <f t="shared" si="65"/>
        <v>18020.387777712978</v>
      </c>
      <c r="P39" s="133">
        <f t="shared" si="65"/>
        <v>15930.272230002731</v>
      </c>
      <c r="Q39" s="133">
        <f t="shared" si="65"/>
        <v>13674.694776807904</v>
      </c>
      <c r="R39" s="133">
        <f t="shared" si="65"/>
        <v>12665.274890620733</v>
      </c>
      <c r="S39" s="133">
        <f t="shared" si="65"/>
        <v>13744.05649842393</v>
      </c>
      <c r="T39" s="133">
        <f t="shared" si="65"/>
        <v>12757.917800610508</v>
      </c>
      <c r="U39" s="133">
        <f t="shared" si="65"/>
        <v>13836.699408413706</v>
      </c>
      <c r="V39" s="133">
        <f t="shared" si="65"/>
        <v>29609.112861035152</v>
      </c>
      <c r="W39" s="133">
        <f t="shared" si="65"/>
        <v>10835.060208521971</v>
      </c>
      <c r="X39" s="133">
        <f t="shared" si="65"/>
        <v>14995.153122463165</v>
      </c>
      <c r="Y39" s="133">
        <f t="shared" si="65"/>
        <v>13278.080250081681</v>
      </c>
      <c r="Z39" s="133">
        <f t="shared" si="65"/>
        <v>21300.782286466034</v>
      </c>
      <c r="AA39" s="133">
        <f t="shared" si="65"/>
        <v>52149.4873664267</v>
      </c>
      <c r="AB39" s="133">
        <f t="shared" si="65"/>
        <v>25992.275500765278</v>
      </c>
      <c r="AC39" s="133">
        <f t="shared" si="65"/>
        <v>26110.009262703632</v>
      </c>
      <c r="AD39" s="133">
        <f t="shared" si="65"/>
        <v>25892.74173882692</v>
      </c>
      <c r="AE39" s="133">
        <f t="shared" si="65"/>
        <v>26957.605020633437</v>
      </c>
      <c r="AF39" s="133">
        <f t="shared" si="65"/>
        <v>55851.921239337971</v>
      </c>
      <c r="AG39" s="133">
        <f t="shared" si="65"/>
        <v>58982.251431057142</v>
      </c>
      <c r="AH39" s="186">
        <f t="shared" si="65"/>
        <v>77524.366792915593</v>
      </c>
      <c r="AI39" s="142"/>
      <c r="AJ39" s="142"/>
      <c r="AK39" s="255"/>
      <c r="AL39" s="142"/>
      <c r="AM39" s="142"/>
      <c r="AN39" s="142"/>
      <c r="AO39" s="142"/>
      <c r="AP39" s="172"/>
    </row>
    <row r="40" spans="1:42" x14ac:dyDescent="0.2">
      <c r="C40" s="237" t="str">
        <f t="shared" si="61"/>
        <v>-VREDNOST STRAN. PRIDELKOV</v>
      </c>
      <c r="D40" s="113" t="s">
        <v>49</v>
      </c>
      <c r="E40" s="134" t="s">
        <v>25</v>
      </c>
      <c r="F40" s="135">
        <v>0</v>
      </c>
      <c r="G40" s="135">
        <v>0</v>
      </c>
      <c r="H40" s="135">
        <v>0</v>
      </c>
      <c r="I40" s="135">
        <v>0</v>
      </c>
      <c r="J40" s="135">
        <v>0</v>
      </c>
      <c r="K40" s="135">
        <v>0</v>
      </c>
      <c r="L40" s="135">
        <v>0</v>
      </c>
      <c r="M40" s="135">
        <v>0</v>
      </c>
      <c r="N40" s="135">
        <v>0</v>
      </c>
      <c r="O40" s="135">
        <v>0</v>
      </c>
      <c r="P40" s="135">
        <v>0</v>
      </c>
      <c r="Q40" s="135">
        <v>0</v>
      </c>
      <c r="R40" s="135">
        <v>0</v>
      </c>
      <c r="S40" s="135">
        <v>0</v>
      </c>
      <c r="T40" s="135">
        <v>0</v>
      </c>
      <c r="U40" s="135">
        <v>0</v>
      </c>
      <c r="V40" s="135">
        <v>0</v>
      </c>
      <c r="W40" s="135">
        <v>0</v>
      </c>
      <c r="X40" s="135">
        <v>184.00000000000003</v>
      </c>
      <c r="Y40" s="135">
        <v>0</v>
      </c>
      <c r="Z40" s="135">
        <v>0</v>
      </c>
      <c r="AA40" s="135">
        <v>0</v>
      </c>
      <c r="AB40" s="135">
        <v>0</v>
      </c>
      <c r="AC40" s="135">
        <v>0</v>
      </c>
      <c r="AD40" s="135">
        <v>0</v>
      </c>
      <c r="AE40" s="135">
        <v>0</v>
      </c>
      <c r="AF40" s="135">
        <v>0</v>
      </c>
      <c r="AG40" s="135">
        <v>0</v>
      </c>
      <c r="AH40" s="187">
        <v>0</v>
      </c>
      <c r="AI40" s="142"/>
      <c r="AJ40" s="142"/>
      <c r="AK40" s="255"/>
      <c r="AL40" s="142"/>
      <c r="AM40" s="142"/>
      <c r="AN40" s="142"/>
      <c r="AO40" s="142"/>
      <c r="AP40" s="172"/>
    </row>
    <row r="41" spans="1:42" x14ac:dyDescent="0.2">
      <c r="C41" s="237" t="str">
        <f t="shared" si="61"/>
        <v>STROŠKI GLAVNEGA PRIDELKA</v>
      </c>
      <c r="D41" s="136" t="s">
        <v>5</v>
      </c>
      <c r="E41" s="137" t="s">
        <v>25</v>
      </c>
      <c r="F41" s="138">
        <f>F39-F40</f>
        <v>24869.076421280988</v>
      </c>
      <c r="G41" s="138">
        <f t="shared" ref="G41:AH41" si="66">G39-G40</f>
        <v>20157.803389839024</v>
      </c>
      <c r="H41" s="138">
        <f t="shared" si="66"/>
        <v>21326.554763215743</v>
      </c>
      <c r="I41" s="138">
        <f t="shared" si="66"/>
        <v>20454.766104016719</v>
      </c>
      <c r="J41" s="138">
        <f t="shared" si="66"/>
        <v>18976.254762178112</v>
      </c>
      <c r="K41" s="138">
        <f t="shared" si="66"/>
        <v>20574.557976379012</v>
      </c>
      <c r="L41" s="138">
        <f t="shared" si="66"/>
        <v>17818.28863781389</v>
      </c>
      <c r="M41" s="138">
        <f t="shared" si="66"/>
        <v>17316.416086434383</v>
      </c>
      <c r="N41" s="138">
        <f t="shared" si="66"/>
        <v>17168.452795095822</v>
      </c>
      <c r="O41" s="138">
        <f t="shared" si="66"/>
        <v>18020.387777712978</v>
      </c>
      <c r="P41" s="138">
        <f t="shared" si="66"/>
        <v>15930.272230002731</v>
      </c>
      <c r="Q41" s="138">
        <f>Q39-Q40</f>
        <v>13674.694776807904</v>
      </c>
      <c r="R41" s="138">
        <f t="shared" si="66"/>
        <v>12665.274890620733</v>
      </c>
      <c r="S41" s="138">
        <f t="shared" si="66"/>
        <v>13744.05649842393</v>
      </c>
      <c r="T41" s="138">
        <f t="shared" si="66"/>
        <v>12757.917800610508</v>
      </c>
      <c r="U41" s="138">
        <f t="shared" si="66"/>
        <v>13836.699408413706</v>
      </c>
      <c r="V41" s="138">
        <f>V39-V40</f>
        <v>29609.112861035152</v>
      </c>
      <c r="W41" s="138">
        <f>W39-W40</f>
        <v>10835.060208521971</v>
      </c>
      <c r="X41" s="138">
        <f t="shared" si="66"/>
        <v>14811.153122463165</v>
      </c>
      <c r="Y41" s="138">
        <f t="shared" si="66"/>
        <v>13278.080250081681</v>
      </c>
      <c r="Z41" s="138">
        <f t="shared" si="66"/>
        <v>21300.782286466034</v>
      </c>
      <c r="AA41" s="138">
        <f t="shared" si="66"/>
        <v>52149.4873664267</v>
      </c>
      <c r="AB41" s="138">
        <f t="shared" si="66"/>
        <v>25992.275500765278</v>
      </c>
      <c r="AC41" s="138">
        <f>AC39-AC40</f>
        <v>26110.009262703632</v>
      </c>
      <c r="AD41" s="138">
        <f>AD39-AD40</f>
        <v>25892.74173882692</v>
      </c>
      <c r="AE41" s="138">
        <f>AE39-AE40</f>
        <v>26957.605020633437</v>
      </c>
      <c r="AF41" s="138">
        <f t="shared" si="66"/>
        <v>55851.921239337971</v>
      </c>
      <c r="AG41" s="138">
        <f>AG39-AG40</f>
        <v>58982.251431057142</v>
      </c>
      <c r="AH41" s="188">
        <f t="shared" si="66"/>
        <v>77524.366792915593</v>
      </c>
      <c r="AI41" s="142"/>
      <c r="AJ41" s="142"/>
      <c r="AK41" s="255"/>
      <c r="AL41" s="142"/>
      <c r="AM41" s="142"/>
      <c r="AN41" s="142"/>
      <c r="AO41" s="142"/>
      <c r="AP41" s="172"/>
    </row>
    <row r="42" spans="1:42" s="126" customFormat="1" x14ac:dyDescent="0.2">
      <c r="A42" s="240"/>
      <c r="B42" s="240"/>
      <c r="C42" s="237" t="str">
        <f t="shared" si="61"/>
        <v>PRORAČUNSKI DODATKI</v>
      </c>
      <c r="D42" s="220" t="s">
        <v>6</v>
      </c>
      <c r="E42" s="134" t="s">
        <v>25</v>
      </c>
      <c r="F42" s="139">
        <v>1658.3137381077343</v>
      </c>
      <c r="G42" s="139">
        <v>1658.3137381077343</v>
      </c>
      <c r="H42" s="139">
        <v>1658.3137381077343</v>
      </c>
      <c r="I42" s="139">
        <v>1658.3137381077343</v>
      </c>
      <c r="J42" s="139">
        <v>1658.3137381077343</v>
      </c>
      <c r="K42" s="139">
        <v>1658.3137381077343</v>
      </c>
      <c r="L42" s="139">
        <v>1658.3137381077343</v>
      </c>
      <c r="M42" s="139">
        <v>1658.3137381077343</v>
      </c>
      <c r="N42" s="139">
        <v>1658.3137381077343</v>
      </c>
      <c r="O42" s="139">
        <v>1658.3137381077343</v>
      </c>
      <c r="P42" s="139">
        <v>1658.3137381077343</v>
      </c>
      <c r="Q42" s="139">
        <v>1658.3137381077343</v>
      </c>
      <c r="R42" s="139">
        <v>1658.3137381077343</v>
      </c>
      <c r="S42" s="139">
        <v>1658.3137381077343</v>
      </c>
      <c r="T42" s="139">
        <v>1658.3137381077343</v>
      </c>
      <c r="U42" s="139">
        <v>1658.3137381077343</v>
      </c>
      <c r="V42" s="139">
        <v>1658.3137381077343</v>
      </c>
      <c r="W42" s="139">
        <v>1658.3137381077343</v>
      </c>
      <c r="X42" s="139">
        <v>1658.3137381077343</v>
      </c>
      <c r="Y42" s="139">
        <v>1658.3137381077343</v>
      </c>
      <c r="Z42" s="139">
        <v>1658.3137381077343</v>
      </c>
      <c r="AA42" s="139">
        <v>1658.3137381077343</v>
      </c>
      <c r="AB42" s="139">
        <v>1658.3137381077343</v>
      </c>
      <c r="AC42" s="139">
        <v>1658.3137381077343</v>
      </c>
      <c r="AD42" s="139">
        <v>1658.3137381077343</v>
      </c>
      <c r="AE42" s="139">
        <v>1658.3137381077343</v>
      </c>
      <c r="AF42" s="139">
        <v>1658.3137381077343</v>
      </c>
      <c r="AG42" s="139">
        <v>1658.3137381077343</v>
      </c>
      <c r="AH42" s="189">
        <v>1658.3137381077343</v>
      </c>
      <c r="AI42" s="142"/>
      <c r="AJ42" s="142"/>
      <c r="AK42" s="255"/>
      <c r="AL42" s="142"/>
      <c r="AM42" s="142"/>
      <c r="AN42" s="142"/>
      <c r="AO42" s="142"/>
      <c r="AP42" s="172"/>
    </row>
    <row r="43" spans="1:42" x14ac:dyDescent="0.2">
      <c r="A43" s="240" t="str">
        <f>+$A$9&amp;"/"&amp;B43</f>
        <v>solata spomladanska/</v>
      </c>
      <c r="C43" s="237" t="str">
        <f t="shared" si="61"/>
        <v>STROŠKI ZMANJŠANI ZA SUBVENCIJE</v>
      </c>
      <c r="D43" s="210" t="s">
        <v>7</v>
      </c>
      <c r="E43" s="132" t="s">
        <v>25</v>
      </c>
      <c r="F43" s="133">
        <f>F41-F42</f>
        <v>23210.762683173252</v>
      </c>
      <c r="G43" s="133">
        <f t="shared" ref="G43:AH43" si="67">G41-G42</f>
        <v>18499.489651731288</v>
      </c>
      <c r="H43" s="133">
        <f t="shared" si="67"/>
        <v>19668.241025108007</v>
      </c>
      <c r="I43" s="133">
        <f t="shared" si="67"/>
        <v>18796.452365908983</v>
      </c>
      <c r="J43" s="133">
        <f t="shared" si="67"/>
        <v>17317.941024070376</v>
      </c>
      <c r="K43" s="133">
        <f t="shared" si="67"/>
        <v>18916.244238271276</v>
      </c>
      <c r="L43" s="133">
        <f t="shared" si="67"/>
        <v>16159.974899706156</v>
      </c>
      <c r="M43" s="133">
        <f t="shared" si="67"/>
        <v>15658.102348326649</v>
      </c>
      <c r="N43" s="133">
        <f t="shared" si="67"/>
        <v>15510.139056988088</v>
      </c>
      <c r="O43" s="133">
        <f t="shared" si="67"/>
        <v>16362.074039605244</v>
      </c>
      <c r="P43" s="133">
        <f t="shared" si="67"/>
        <v>14271.958491894997</v>
      </c>
      <c r="Q43" s="133">
        <f>Q41-Q42</f>
        <v>12016.38103870017</v>
      </c>
      <c r="R43" s="133">
        <f t="shared" si="67"/>
        <v>11006.961152512999</v>
      </c>
      <c r="S43" s="133">
        <f t="shared" si="67"/>
        <v>12085.742760316196</v>
      </c>
      <c r="T43" s="133">
        <f t="shared" si="67"/>
        <v>11099.604062502774</v>
      </c>
      <c r="U43" s="133">
        <f t="shared" si="67"/>
        <v>12178.385670305972</v>
      </c>
      <c r="V43" s="133">
        <f>V41-V42</f>
        <v>27950.799122927416</v>
      </c>
      <c r="W43" s="133">
        <f>W41-W42</f>
        <v>9176.7464704142367</v>
      </c>
      <c r="X43" s="133">
        <f t="shared" si="67"/>
        <v>13152.839384355431</v>
      </c>
      <c r="Y43" s="133">
        <f t="shared" si="67"/>
        <v>11619.766511973947</v>
      </c>
      <c r="Z43" s="133">
        <f t="shared" si="67"/>
        <v>19642.468548358298</v>
      </c>
      <c r="AA43" s="133">
        <f t="shared" si="67"/>
        <v>50491.173628318968</v>
      </c>
      <c r="AB43" s="133">
        <f t="shared" si="67"/>
        <v>24333.961762657542</v>
      </c>
      <c r="AC43" s="133">
        <f>AC41-AC42</f>
        <v>24451.695524595896</v>
      </c>
      <c r="AD43" s="133">
        <f>AD41-AD42</f>
        <v>24234.428000719185</v>
      </c>
      <c r="AE43" s="133">
        <f>AE41-AE42</f>
        <v>25299.291282525701</v>
      </c>
      <c r="AF43" s="133">
        <f t="shared" si="67"/>
        <v>54193.607501230239</v>
      </c>
      <c r="AG43" s="133">
        <f>AG41-AG42</f>
        <v>57323.93769294941</v>
      </c>
      <c r="AH43" s="186">
        <f t="shared" si="67"/>
        <v>75866.053054807853</v>
      </c>
      <c r="AI43" s="142"/>
      <c r="AJ43" s="142"/>
      <c r="AK43" s="255"/>
      <c r="AL43" s="142"/>
      <c r="AM43" s="142"/>
      <c r="AN43" s="142"/>
      <c r="AO43" s="142"/>
      <c r="AP43" s="172"/>
    </row>
    <row r="44" spans="1:42" ht="15.75" customHeight="1" thickBot="1" x14ac:dyDescent="0.25">
      <c r="A44" s="240" t="str">
        <f>+$A$9&amp;"/"&amp;B44</f>
        <v>solata spomladanska/LC</v>
      </c>
      <c r="B44" s="240" t="s">
        <v>50</v>
      </c>
      <c r="C44" s="237" t="str">
        <f t="shared" si="61"/>
        <v>STROŠKI ZMANJŠANI ZA SUBVENCIJE EUR/kg</v>
      </c>
      <c r="D44" s="221" t="s">
        <v>8</v>
      </c>
      <c r="E44" s="211" t="s">
        <v>51</v>
      </c>
      <c r="F44" s="212">
        <f t="shared" ref="F44:AH44" si="68">F43/F11/$B$9</f>
        <v>0.92843050732693011</v>
      </c>
      <c r="G44" s="212">
        <f t="shared" si="68"/>
        <v>0.73997958606925163</v>
      </c>
      <c r="H44" s="212">
        <f t="shared" si="68"/>
        <v>0.98341205125540032</v>
      </c>
      <c r="I44" s="212">
        <f t="shared" si="68"/>
        <v>0.93982261829544911</v>
      </c>
      <c r="J44" s="212">
        <f t="shared" si="68"/>
        <v>0.86589705120351879</v>
      </c>
      <c r="K44" s="212">
        <f t="shared" si="68"/>
        <v>0.75664976953085106</v>
      </c>
      <c r="L44" s="212">
        <f t="shared" si="68"/>
        <v>1.3466645749755131</v>
      </c>
      <c r="M44" s="212">
        <f t="shared" si="68"/>
        <v>1.3048418623605542</v>
      </c>
      <c r="N44" s="212">
        <f t="shared" si="68"/>
        <v>0.19387673821235107</v>
      </c>
      <c r="O44" s="212">
        <f t="shared" si="68"/>
        <v>0.36360164532456102</v>
      </c>
      <c r="P44" s="212">
        <f t="shared" si="68"/>
        <v>0.57087833967579993</v>
      </c>
      <c r="Q44" s="212">
        <f t="shared" si="68"/>
        <v>0.60081905193500851</v>
      </c>
      <c r="R44" s="212">
        <f t="shared" si="68"/>
        <v>0.31448460435751424</v>
      </c>
      <c r="S44" s="212">
        <f t="shared" si="68"/>
        <v>0.34530693600903417</v>
      </c>
      <c r="T44" s="212">
        <f t="shared" si="68"/>
        <v>0.31713154464293641</v>
      </c>
      <c r="U44" s="212">
        <f t="shared" si="68"/>
        <v>0.34795387629445634</v>
      </c>
      <c r="V44" s="212">
        <f t="shared" si="68"/>
        <v>2.7950799122927417</v>
      </c>
      <c r="W44" s="212">
        <f t="shared" si="68"/>
        <v>0.36706985881656951</v>
      </c>
      <c r="X44" s="212">
        <f t="shared" si="68"/>
        <v>0.41102623076110723</v>
      </c>
      <c r="Y44" s="212">
        <f t="shared" si="68"/>
        <v>1.4524708139967433</v>
      </c>
      <c r="Z44" s="212">
        <f t="shared" si="68"/>
        <v>1.3094979032238867</v>
      </c>
      <c r="AA44" s="212">
        <f t="shared" si="68"/>
        <v>0.6311396703539871</v>
      </c>
      <c r="AB44" s="212">
        <f t="shared" si="68"/>
        <v>0.97335847050630175</v>
      </c>
      <c r="AC44" s="212">
        <f t="shared" si="68"/>
        <v>0.97806782098383582</v>
      </c>
      <c r="AD44" s="212">
        <f t="shared" si="68"/>
        <v>0.96937712002876741</v>
      </c>
      <c r="AE44" s="212">
        <f t="shared" si="68"/>
        <v>1.011971651301028</v>
      </c>
      <c r="AF44" s="212">
        <f t="shared" si="68"/>
        <v>1.0838721500246047</v>
      </c>
      <c r="AG44" s="212">
        <f t="shared" si="68"/>
        <v>1.1464787538589882</v>
      </c>
      <c r="AH44" s="213">
        <f t="shared" si="68"/>
        <v>0.63221710879006543</v>
      </c>
      <c r="AI44" s="140"/>
      <c r="AJ44" s="199"/>
      <c r="AK44" s="140"/>
      <c r="AL44" s="199"/>
      <c r="AM44" s="140"/>
      <c r="AN44" s="140"/>
      <c r="AO44" s="199"/>
      <c r="AP44" s="198"/>
    </row>
    <row r="45" spans="1:42" ht="18.75" customHeight="1" thickBot="1" x14ac:dyDescent="0.25">
      <c r="D45" s="266" t="s">
        <v>284</v>
      </c>
      <c r="E45" s="267"/>
      <c r="F45" s="268">
        <v>98.633149128993338</v>
      </c>
      <c r="G45" s="268">
        <v>98.146284953457837</v>
      </c>
      <c r="H45" s="268">
        <v>99.695583969917479</v>
      </c>
      <c r="I45" s="268">
        <v>99.874587457755311</v>
      </c>
      <c r="J45" s="268">
        <v>99.668525486453973</v>
      </c>
      <c r="K45" s="268">
        <v>99.73443278740875</v>
      </c>
      <c r="L45" s="268">
        <v>100.18959201535229</v>
      </c>
      <c r="M45" s="268">
        <v>100.21950304731679</v>
      </c>
      <c r="N45" s="268">
        <v>99.942232420494832</v>
      </c>
      <c r="O45" s="268">
        <v>99.083415119962098</v>
      </c>
      <c r="P45" s="268">
        <v>97.678573272015427</v>
      </c>
      <c r="Q45" s="268">
        <v>97.520696589165254</v>
      </c>
      <c r="R45" s="268">
        <v>101.86018807723107</v>
      </c>
      <c r="S45" s="268">
        <v>101.67668306949025</v>
      </c>
      <c r="T45" s="268">
        <v>101.80465509879252</v>
      </c>
      <c r="U45" s="268">
        <v>101.62764108851403</v>
      </c>
      <c r="V45" s="268">
        <v>102.68389103488195</v>
      </c>
      <c r="W45" s="268">
        <v>104.02690902542386</v>
      </c>
      <c r="X45" s="268">
        <v>101.99794250757823</v>
      </c>
      <c r="Y45" s="268">
        <v>100.99892565172213</v>
      </c>
      <c r="Z45" s="268">
        <v>101.27508868418116</v>
      </c>
      <c r="AA45" s="268">
        <v>99.947358466686424</v>
      </c>
      <c r="AB45" s="268">
        <v>98.555297873822923</v>
      </c>
      <c r="AC45" s="268">
        <v>98.662962483441774</v>
      </c>
      <c r="AD45" s="268">
        <v>98.447972861638135</v>
      </c>
      <c r="AE45" s="268">
        <v>98.512326837739266</v>
      </c>
      <c r="AF45" s="268">
        <v>100.24082307488351</v>
      </c>
      <c r="AG45" s="268">
        <v>100.04986414194389</v>
      </c>
      <c r="AH45" s="269">
        <v>100.17906861859001</v>
      </c>
      <c r="AI45" s="142"/>
      <c r="AJ45" s="142"/>
      <c r="AK45" s="255"/>
      <c r="AL45" s="142"/>
      <c r="AM45" s="142"/>
      <c r="AN45" s="142"/>
      <c r="AO45" s="142"/>
      <c r="AP45" s="172"/>
    </row>
    <row r="46" spans="1:42" ht="53.25" customHeight="1" x14ac:dyDescent="0.2">
      <c r="D46" s="275" t="s">
        <v>57</v>
      </c>
      <c r="E46" s="276"/>
      <c r="N46" s="254"/>
      <c r="T46" s="108"/>
      <c r="U46" s="108"/>
      <c r="V46" s="254"/>
      <c r="Y46" s="254"/>
      <c r="AA46" s="108"/>
    </row>
    <row r="47" spans="1:42" s="190" customFormat="1" ht="15" customHeight="1" x14ac:dyDescent="0.2">
      <c r="A47" s="252"/>
      <c r="B47" s="252"/>
      <c r="C47" s="237"/>
      <c r="D47" s="192"/>
      <c r="F47" s="191"/>
      <c r="G47" s="191"/>
      <c r="H47" s="191"/>
      <c r="I47" s="191"/>
      <c r="J47" s="191"/>
      <c r="K47" s="191"/>
      <c r="L47" s="191"/>
      <c r="M47" s="191"/>
      <c r="N47" s="191"/>
      <c r="O47" s="191"/>
      <c r="P47" s="191"/>
      <c r="Q47" s="191"/>
      <c r="R47" s="191"/>
      <c r="S47" s="191"/>
      <c r="T47" s="108"/>
      <c r="U47" s="108"/>
      <c r="V47" s="191"/>
      <c r="W47" s="191"/>
      <c r="X47" s="191"/>
      <c r="Y47" s="191"/>
      <c r="Z47" s="191"/>
      <c r="AA47" s="108"/>
      <c r="AB47" s="191"/>
      <c r="AC47" s="191"/>
      <c r="AD47" s="191"/>
      <c r="AE47" s="191"/>
      <c r="AF47" s="191"/>
      <c r="AG47" s="191"/>
      <c r="AH47" s="191"/>
    </row>
    <row r="48" spans="1:42" x14ac:dyDescent="0.2">
      <c r="D48" s="108" t="s">
        <v>52</v>
      </c>
      <c r="T48" s="108"/>
      <c r="U48" s="108"/>
      <c r="AA48" s="108"/>
    </row>
    <row r="49" spans="1:34" s="108" customFormat="1" x14ac:dyDescent="0.2">
      <c r="A49" s="252"/>
      <c r="B49" s="252"/>
      <c r="C49" s="237"/>
      <c r="D49" s="108" t="s">
        <v>53</v>
      </c>
      <c r="E49" s="108" t="s">
        <v>1</v>
      </c>
      <c r="F49" s="193">
        <v>59.986111111111107</v>
      </c>
      <c r="G49" s="193">
        <v>99.955882352941174</v>
      </c>
      <c r="H49" s="193">
        <v>84.962500000000006</v>
      </c>
      <c r="I49" s="193">
        <v>84.962500000000006</v>
      </c>
      <c r="J49" s="193">
        <v>140</v>
      </c>
      <c r="K49" s="193">
        <v>140</v>
      </c>
      <c r="L49" s="193">
        <v>120</v>
      </c>
      <c r="M49" s="193">
        <v>120</v>
      </c>
      <c r="N49" s="193">
        <v>210</v>
      </c>
      <c r="O49" s="193">
        <v>210</v>
      </c>
      <c r="P49" s="193">
        <v>122.22222222222223</v>
      </c>
      <c r="Q49" s="193">
        <v>185.11111111111111</v>
      </c>
      <c r="R49" s="193">
        <v>84</v>
      </c>
      <c r="S49" s="193">
        <v>84</v>
      </c>
      <c r="T49" s="193">
        <v>84</v>
      </c>
      <c r="U49" s="193">
        <v>84</v>
      </c>
      <c r="V49" s="193">
        <v>80</v>
      </c>
      <c r="W49" s="193">
        <v>90.042105263157893</v>
      </c>
      <c r="X49" s="193">
        <v>119</v>
      </c>
      <c r="Y49" s="193">
        <v>53.333333333333343</v>
      </c>
      <c r="Z49" s="193">
        <v>60</v>
      </c>
      <c r="AA49" s="193">
        <v>134.02666666666667</v>
      </c>
      <c r="AB49" s="193">
        <v>166.66666666666666</v>
      </c>
      <c r="AC49" s="193">
        <v>166.66666666666666</v>
      </c>
      <c r="AD49" s="193">
        <v>166.66666666666666</v>
      </c>
      <c r="AE49" s="193">
        <v>166.66666666666666</v>
      </c>
      <c r="AF49" s="193">
        <v>249.99999999999997</v>
      </c>
      <c r="AG49" s="193">
        <v>249.99999999999997</v>
      </c>
      <c r="AH49" s="193">
        <v>250</v>
      </c>
    </row>
    <row r="50" spans="1:34" s="108" customFormat="1" x14ac:dyDescent="0.2">
      <c r="A50" s="252"/>
      <c r="B50" s="252"/>
      <c r="C50" s="237"/>
      <c r="D50" s="108" t="s">
        <v>12</v>
      </c>
      <c r="E50" s="108" t="s">
        <v>1</v>
      </c>
      <c r="F50" s="193">
        <v>29.964166666666667</v>
      </c>
      <c r="G50" s="193">
        <v>39.975000000000001</v>
      </c>
      <c r="H50" s="193">
        <v>33.978749999999998</v>
      </c>
      <c r="I50" s="193">
        <v>33.978749999999998</v>
      </c>
      <c r="J50" s="193">
        <v>40</v>
      </c>
      <c r="K50" s="193">
        <v>40</v>
      </c>
      <c r="L50" s="193">
        <v>30</v>
      </c>
      <c r="M50" s="193">
        <v>30</v>
      </c>
      <c r="N50" s="193">
        <v>105.03999999999999</v>
      </c>
      <c r="O50" s="193">
        <v>58.5</v>
      </c>
      <c r="P50" s="193">
        <v>32.5</v>
      </c>
      <c r="Q50" s="193">
        <v>62.000000000000007</v>
      </c>
      <c r="R50" s="193">
        <v>52.500000000000007</v>
      </c>
      <c r="S50" s="193">
        <v>52.500000000000007</v>
      </c>
      <c r="T50" s="193">
        <v>52.500000000000007</v>
      </c>
      <c r="U50" s="193">
        <v>52.500000000000007</v>
      </c>
      <c r="V50" s="193">
        <v>200</v>
      </c>
      <c r="W50" s="193">
        <v>50.009473684210519</v>
      </c>
      <c r="X50" s="193">
        <v>64</v>
      </c>
      <c r="Y50" s="193">
        <v>28.44444444444445</v>
      </c>
      <c r="Z50" s="193">
        <v>50.000000000000007</v>
      </c>
      <c r="AA50" s="193">
        <v>73.777777777777786</v>
      </c>
      <c r="AB50" s="193">
        <v>50</v>
      </c>
      <c r="AC50" s="193">
        <v>50</v>
      </c>
      <c r="AD50" s="193">
        <v>50</v>
      </c>
      <c r="AE50" s="193">
        <v>50</v>
      </c>
      <c r="AF50" s="193">
        <v>61.111111111111114</v>
      </c>
      <c r="AG50" s="193">
        <v>61.111111111111114</v>
      </c>
      <c r="AH50" s="193">
        <v>53.333333333333343</v>
      </c>
    </row>
    <row r="51" spans="1:34" s="108" customFormat="1" ht="12.75" customHeight="1" x14ac:dyDescent="0.2">
      <c r="A51" s="252"/>
      <c r="B51" s="252"/>
      <c r="C51" s="237"/>
      <c r="D51" s="108" t="s">
        <v>54</v>
      </c>
      <c r="E51" s="108" t="s">
        <v>1</v>
      </c>
      <c r="F51" s="193">
        <v>129.97</v>
      </c>
      <c r="G51" s="193">
        <v>160.04470588235296</v>
      </c>
      <c r="H51" s="193">
        <v>136.03800000000001</v>
      </c>
      <c r="I51" s="193">
        <v>136.03800000000001</v>
      </c>
      <c r="J51" s="193">
        <v>150</v>
      </c>
      <c r="K51" s="193">
        <v>150</v>
      </c>
      <c r="L51" s="193">
        <v>130</v>
      </c>
      <c r="M51" s="193">
        <v>130</v>
      </c>
      <c r="N51" s="193">
        <v>448</v>
      </c>
      <c r="O51" s="193">
        <v>252</v>
      </c>
      <c r="P51" s="193">
        <v>140</v>
      </c>
      <c r="Q51" s="193">
        <v>273.33333333333331</v>
      </c>
      <c r="R51" s="193">
        <v>126</v>
      </c>
      <c r="S51" s="193">
        <v>126</v>
      </c>
      <c r="T51" s="193">
        <v>126</v>
      </c>
      <c r="U51" s="193">
        <v>126</v>
      </c>
      <c r="V51" s="193">
        <v>330</v>
      </c>
      <c r="W51" s="193">
        <v>179.97473684210524</v>
      </c>
      <c r="X51" s="193">
        <v>285</v>
      </c>
      <c r="Y51" s="193">
        <v>106.66666666666669</v>
      </c>
      <c r="Z51" s="193">
        <v>166.66666666666669</v>
      </c>
      <c r="AA51" s="193">
        <v>243.04488888888889</v>
      </c>
      <c r="AB51" s="193">
        <v>200</v>
      </c>
      <c r="AC51" s="193">
        <v>200</v>
      </c>
      <c r="AD51" s="193">
        <v>200</v>
      </c>
      <c r="AE51" s="193">
        <v>200</v>
      </c>
      <c r="AF51" s="193">
        <v>249.99999999999997</v>
      </c>
      <c r="AG51" s="193">
        <v>249.99999999999997</v>
      </c>
      <c r="AH51" s="193">
        <v>560</v>
      </c>
    </row>
    <row r="52" spans="1:34" ht="12.75" customHeight="1" x14ac:dyDescent="0.2">
      <c r="F52" s="142"/>
      <c r="G52" s="142"/>
      <c r="H52" s="142"/>
      <c r="I52" s="142"/>
      <c r="J52" s="142"/>
      <c r="K52" s="142"/>
      <c r="L52" s="142"/>
      <c r="M52" s="142"/>
      <c r="N52" s="142"/>
      <c r="O52" s="142"/>
      <c r="P52" s="142"/>
      <c r="Q52" s="142"/>
      <c r="R52" s="142"/>
      <c r="S52" s="142"/>
      <c r="T52" s="142"/>
      <c r="U52" s="142"/>
      <c r="V52" s="142"/>
      <c r="W52" s="142"/>
      <c r="X52" s="142"/>
      <c r="Y52" s="142"/>
      <c r="Z52" s="142"/>
      <c r="AA52" s="142"/>
      <c r="AB52" s="142"/>
      <c r="AC52" s="142"/>
      <c r="AD52" s="142"/>
      <c r="AE52" s="142"/>
      <c r="AF52" s="142"/>
      <c r="AG52" s="142"/>
      <c r="AH52" s="142"/>
    </row>
    <row r="53" spans="1:34" s="108" customFormat="1" ht="12.75" customHeight="1" x14ac:dyDescent="0.2">
      <c r="A53" s="252"/>
      <c r="B53" s="252"/>
      <c r="C53" s="237"/>
      <c r="D53" s="108" t="s">
        <v>55</v>
      </c>
      <c r="E53" s="108" t="s">
        <v>1</v>
      </c>
      <c r="F53" s="194">
        <v>0</v>
      </c>
      <c r="G53" s="194">
        <v>0</v>
      </c>
      <c r="H53" s="194">
        <v>0</v>
      </c>
      <c r="I53" s="194">
        <v>0</v>
      </c>
      <c r="J53" s="194">
        <v>0</v>
      </c>
      <c r="K53" s="194">
        <v>0</v>
      </c>
      <c r="L53" s="194">
        <v>0</v>
      </c>
      <c r="M53" s="194">
        <v>0</v>
      </c>
      <c r="N53" s="194">
        <v>25000</v>
      </c>
      <c r="O53" s="194">
        <v>20000</v>
      </c>
      <c r="P53" s="194">
        <v>20000</v>
      </c>
      <c r="Q53" s="194">
        <v>10000</v>
      </c>
      <c r="R53" s="194">
        <v>0</v>
      </c>
      <c r="S53" s="194">
        <v>0</v>
      </c>
      <c r="T53" s="194">
        <v>0</v>
      </c>
      <c r="U53" s="194">
        <v>0</v>
      </c>
      <c r="V53" s="194">
        <v>0</v>
      </c>
      <c r="W53" s="194">
        <v>25000</v>
      </c>
      <c r="X53" s="194">
        <v>10000</v>
      </c>
      <c r="Y53" s="194">
        <v>0</v>
      </c>
      <c r="Z53" s="194">
        <v>0</v>
      </c>
      <c r="AA53" s="194">
        <v>25000</v>
      </c>
      <c r="AB53" s="194">
        <v>15000</v>
      </c>
      <c r="AC53" s="194">
        <v>15000</v>
      </c>
      <c r="AD53" s="194">
        <v>15000</v>
      </c>
      <c r="AE53" s="194">
        <v>15000</v>
      </c>
      <c r="AF53" s="194">
        <v>20000</v>
      </c>
      <c r="AG53" s="194">
        <v>20000</v>
      </c>
      <c r="AH53" s="194">
        <v>20000</v>
      </c>
    </row>
    <row r="54" spans="1:34" ht="12.75" customHeight="1" x14ac:dyDescent="0.2"/>
    <row r="55" spans="1:34" s="141" customFormat="1" ht="12.75" customHeight="1" x14ac:dyDescent="0.2">
      <c r="A55" s="240"/>
      <c r="B55" s="241" t="s">
        <v>23</v>
      </c>
      <c r="C55" s="237"/>
      <c r="D55" s="141" t="s">
        <v>59</v>
      </c>
      <c r="F55" s="222">
        <v>0.2</v>
      </c>
      <c r="G55" s="222">
        <v>0.5</v>
      </c>
      <c r="H55" s="222">
        <v>0.5</v>
      </c>
      <c r="I55" s="222">
        <v>0.5</v>
      </c>
      <c r="J55" s="222">
        <v>0.5</v>
      </c>
      <c r="K55" s="222">
        <v>0.5</v>
      </c>
      <c r="L55" s="222">
        <v>0.5</v>
      </c>
      <c r="M55" s="222">
        <v>0.5</v>
      </c>
      <c r="N55" s="222">
        <v>0.8</v>
      </c>
      <c r="O55" s="222">
        <v>0.8</v>
      </c>
      <c r="P55" s="222">
        <v>0.7</v>
      </c>
      <c r="Q55" s="222">
        <v>0.7</v>
      </c>
      <c r="R55" s="222">
        <v>0.8</v>
      </c>
      <c r="S55" s="222">
        <v>0.8</v>
      </c>
      <c r="T55" s="222">
        <v>0.8</v>
      </c>
      <c r="U55" s="222">
        <v>0.8</v>
      </c>
      <c r="V55" s="222">
        <v>0.8</v>
      </c>
      <c r="W55" s="222">
        <v>0.5</v>
      </c>
      <c r="X55" s="222">
        <v>0.8</v>
      </c>
      <c r="Y55" s="222">
        <v>0.8</v>
      </c>
      <c r="Z55" s="222">
        <v>0.8</v>
      </c>
      <c r="AA55" s="222">
        <v>0.7</v>
      </c>
      <c r="AB55" s="222">
        <v>0.7</v>
      </c>
      <c r="AC55" s="222">
        <v>0.7</v>
      </c>
      <c r="AD55" s="222">
        <v>0.7</v>
      </c>
      <c r="AE55" s="222">
        <v>0.7</v>
      </c>
      <c r="AF55" s="222">
        <v>0.8</v>
      </c>
      <c r="AG55" s="222">
        <v>0.8</v>
      </c>
      <c r="AH55" s="222">
        <v>0.9</v>
      </c>
    </row>
    <row r="56" spans="1:34" ht="12.75" customHeight="1" x14ac:dyDescent="0.2"/>
  </sheetData>
  <mergeCells count="1">
    <mergeCell ref="D46:E46"/>
  </mergeCells>
  <phoneticPr fontId="36" type="noConversion"/>
  <pageMargins left="0.86614173228346458" right="0.74803149606299213" top="0.39370078740157483" bottom="0" header="0.31496062992125984" footer="0.31496062992125984"/>
  <pageSetup paperSize="9" scale="65" fitToWidth="4" orientation="landscape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O115"/>
  <sheetViews>
    <sheetView workbookViewId="0"/>
  </sheetViews>
  <sheetFormatPr defaultRowHeight="12" x14ac:dyDescent="0.2"/>
  <cols>
    <col min="1" max="1" width="3.28515625" style="10" customWidth="1"/>
    <col min="2" max="2" width="40.7109375" style="10" customWidth="1"/>
    <col min="3" max="3" width="2.28515625" style="10" customWidth="1"/>
    <col min="4" max="4" width="10.85546875" style="10" customWidth="1"/>
    <col min="5" max="5" width="2.5703125" style="10" customWidth="1"/>
    <col min="6" max="6" width="9.7109375" style="10" customWidth="1"/>
    <col min="7" max="7" width="9.140625" style="10"/>
    <col min="8" max="8" width="12.28515625" style="10" customWidth="1"/>
    <col min="9" max="9" width="9.140625" style="23"/>
    <col min="10" max="11" width="9.140625" style="10"/>
    <col min="12" max="12" width="9.140625" style="10" hidden="1" customWidth="1"/>
    <col min="13" max="14" width="0" style="10" hidden="1" customWidth="1"/>
    <col min="15" max="16384" width="9.140625" style="10"/>
  </cols>
  <sheetData>
    <row r="1" spans="1:9" x14ac:dyDescent="0.2">
      <c r="C1" s="10">
        <v>2</v>
      </c>
      <c r="D1" s="10">
        <v>3</v>
      </c>
      <c r="F1" s="10">
        <v>6</v>
      </c>
      <c r="G1" s="10">
        <v>7</v>
      </c>
      <c r="H1" s="10">
        <v>8</v>
      </c>
    </row>
    <row r="2" spans="1:9" hidden="1" x14ac:dyDescent="0.2"/>
    <row r="3" spans="1:9" x14ac:dyDescent="0.2">
      <c r="A3" s="10">
        <v>1</v>
      </c>
      <c r="B3" s="95" t="s">
        <v>116</v>
      </c>
      <c r="C3" s="27" t="s">
        <v>117</v>
      </c>
      <c r="D3" s="27" t="s">
        <v>117</v>
      </c>
      <c r="E3" s="27"/>
      <c r="F3" s="27" t="s">
        <v>117</v>
      </c>
      <c r="G3" s="27" t="s">
        <v>117</v>
      </c>
      <c r="H3" s="27" t="s">
        <v>117</v>
      </c>
      <c r="I3" s="27" t="s">
        <v>117</v>
      </c>
    </row>
    <row r="4" spans="1:9" x14ac:dyDescent="0.2">
      <c r="A4" s="10">
        <v>1</v>
      </c>
      <c r="B4" s="95" t="s">
        <v>0</v>
      </c>
      <c r="C4" s="24" t="s">
        <v>117</v>
      </c>
      <c r="D4" s="24" t="s">
        <v>117</v>
      </c>
      <c r="E4" s="24"/>
      <c r="F4" s="24" t="s">
        <v>117</v>
      </c>
      <c r="G4" s="24" t="s">
        <v>117</v>
      </c>
      <c r="H4" s="24" t="s">
        <v>117</v>
      </c>
      <c r="I4" s="25" t="s">
        <v>117</v>
      </c>
    </row>
    <row r="5" spans="1:9" x14ac:dyDescent="0.2">
      <c r="A5" s="10">
        <v>1</v>
      </c>
      <c r="B5" s="24" t="s">
        <v>117</v>
      </c>
      <c r="C5" s="24" t="s">
        <v>117</v>
      </c>
      <c r="D5" s="61" t="s">
        <v>117</v>
      </c>
      <c r="E5" s="62"/>
      <c r="F5" s="62" t="s">
        <v>117</v>
      </c>
      <c r="G5" s="175" t="s">
        <v>118</v>
      </c>
      <c r="H5" s="62"/>
      <c r="I5" s="61" t="s">
        <v>117</v>
      </c>
    </row>
    <row r="6" spans="1:9" x14ac:dyDescent="0.2">
      <c r="A6" s="10">
        <v>1</v>
      </c>
      <c r="B6" s="79" t="s">
        <v>119</v>
      </c>
      <c r="C6" s="24" t="s">
        <v>117</v>
      </c>
      <c r="D6" s="61" t="s">
        <v>117</v>
      </c>
      <c r="E6" s="62"/>
      <c r="F6" s="62" t="s">
        <v>117</v>
      </c>
      <c r="G6" s="62" t="s">
        <v>117</v>
      </c>
      <c r="H6" s="62" t="s">
        <v>117</v>
      </c>
      <c r="I6" s="61" t="s">
        <v>117</v>
      </c>
    </row>
    <row r="7" spans="1:9" x14ac:dyDescent="0.2">
      <c r="A7" s="10">
        <v>1</v>
      </c>
      <c r="B7" s="95" t="s">
        <v>75</v>
      </c>
      <c r="C7" s="24" t="s">
        <v>117</v>
      </c>
      <c r="D7" s="61" t="s">
        <v>117</v>
      </c>
      <c r="E7" s="62"/>
      <c r="F7" s="62" t="s">
        <v>117</v>
      </c>
      <c r="G7" s="62" t="s">
        <v>117</v>
      </c>
      <c r="H7" s="62" t="s">
        <v>117</v>
      </c>
      <c r="I7" s="61" t="s">
        <v>117</v>
      </c>
    </row>
    <row r="8" spans="1:9" x14ac:dyDescent="0.2">
      <c r="A8" s="10">
        <v>1</v>
      </c>
      <c r="B8" s="24" t="s">
        <v>117</v>
      </c>
      <c r="C8" s="24" t="s">
        <v>117</v>
      </c>
      <c r="D8" s="61" t="s">
        <v>117</v>
      </c>
      <c r="E8" s="62"/>
      <c r="F8" s="62" t="s">
        <v>117</v>
      </c>
      <c r="G8" s="62" t="s">
        <v>117</v>
      </c>
      <c r="H8" s="62" t="s">
        <v>117</v>
      </c>
      <c r="I8" s="61" t="s">
        <v>117</v>
      </c>
    </row>
    <row r="9" spans="1:9" x14ac:dyDescent="0.2">
      <c r="A9" s="10">
        <v>1</v>
      </c>
      <c r="B9" s="95" t="s">
        <v>120</v>
      </c>
      <c r="C9" s="95" t="s">
        <v>117</v>
      </c>
      <c r="D9" s="101" t="s">
        <v>117</v>
      </c>
      <c r="E9" s="102"/>
      <c r="F9" s="102" t="s">
        <v>117</v>
      </c>
      <c r="G9" s="144">
        <v>12000</v>
      </c>
      <c r="H9" s="145" t="s">
        <v>1</v>
      </c>
      <c r="I9" s="61" t="s">
        <v>117</v>
      </c>
    </row>
    <row r="10" spans="1:9" x14ac:dyDescent="0.2">
      <c r="A10" s="10">
        <v>1</v>
      </c>
      <c r="B10" s="24" t="s">
        <v>117</v>
      </c>
      <c r="C10" s="24" t="s">
        <v>117</v>
      </c>
      <c r="D10" s="61" t="s">
        <v>117</v>
      </c>
      <c r="E10" s="62"/>
      <c r="F10" s="62" t="s">
        <v>117</v>
      </c>
      <c r="G10" s="96" t="s">
        <v>117</v>
      </c>
      <c r="H10" s="97" t="s">
        <v>117</v>
      </c>
      <c r="I10" s="61" t="s">
        <v>117</v>
      </c>
    </row>
    <row r="11" spans="1:9" x14ac:dyDescent="0.2">
      <c r="A11" s="10">
        <v>1</v>
      </c>
      <c r="B11" s="24" t="s">
        <v>121</v>
      </c>
      <c r="C11" s="24" t="s">
        <v>117</v>
      </c>
      <c r="D11" s="61" t="s">
        <v>117</v>
      </c>
      <c r="E11" s="62"/>
      <c r="F11" s="62" t="s">
        <v>117</v>
      </c>
      <c r="G11" s="96">
        <v>15000</v>
      </c>
      <c r="H11" s="97" t="s">
        <v>1</v>
      </c>
      <c r="I11" s="61" t="s">
        <v>117</v>
      </c>
    </row>
    <row r="12" spans="1:9" x14ac:dyDescent="0.2">
      <c r="A12" s="10">
        <v>1</v>
      </c>
      <c r="B12" s="24" t="s">
        <v>122</v>
      </c>
      <c r="C12" s="24" t="s">
        <v>117</v>
      </c>
      <c r="D12" s="61" t="s">
        <v>117</v>
      </c>
      <c r="E12" s="62"/>
      <c r="F12" s="62" t="s">
        <v>117</v>
      </c>
      <c r="G12" s="40">
        <v>20</v>
      </c>
      <c r="H12" s="73" t="s">
        <v>2</v>
      </c>
      <c r="I12" s="61" t="s">
        <v>117</v>
      </c>
    </row>
    <row r="13" spans="1:9" hidden="1" x14ac:dyDescent="0.2">
      <c r="A13" s="10">
        <v>0</v>
      </c>
      <c r="B13" s="24" t="s">
        <v>117</v>
      </c>
      <c r="C13" s="24" t="s">
        <v>117</v>
      </c>
      <c r="D13" s="61" t="s">
        <v>117</v>
      </c>
      <c r="E13" s="62" t="s">
        <v>117</v>
      </c>
      <c r="F13" s="62" t="s">
        <v>117</v>
      </c>
      <c r="G13" s="62" t="s">
        <v>117</v>
      </c>
      <c r="H13" s="62" t="s">
        <v>117</v>
      </c>
      <c r="I13" s="61" t="s">
        <v>117</v>
      </c>
    </row>
    <row r="14" spans="1:9" x14ac:dyDescent="0.2">
      <c r="A14" s="10">
        <v>1</v>
      </c>
      <c r="B14" s="24" t="s">
        <v>117</v>
      </c>
      <c r="C14" s="24" t="s">
        <v>117</v>
      </c>
      <c r="D14" s="61" t="s">
        <v>117</v>
      </c>
      <c r="E14" s="62"/>
      <c r="F14" s="62" t="s">
        <v>117</v>
      </c>
      <c r="G14" s="40" t="s">
        <v>117</v>
      </c>
      <c r="H14" s="73" t="s">
        <v>117</v>
      </c>
      <c r="I14" s="61" t="s">
        <v>117</v>
      </c>
    </row>
    <row r="15" spans="1:9" x14ac:dyDescent="0.2">
      <c r="A15" s="10">
        <v>1</v>
      </c>
      <c r="B15" s="24" t="s">
        <v>123</v>
      </c>
      <c r="C15" s="24" t="s">
        <v>117</v>
      </c>
      <c r="D15" s="61" t="s">
        <v>117</v>
      </c>
      <c r="E15" s="62"/>
      <c r="F15" s="62" t="s">
        <v>117</v>
      </c>
      <c r="G15" s="248">
        <v>0.5</v>
      </c>
      <c r="H15" s="73" t="s">
        <v>3</v>
      </c>
      <c r="I15" s="61" t="s">
        <v>117</v>
      </c>
    </row>
    <row r="16" spans="1:9" x14ac:dyDescent="0.2">
      <c r="A16" s="10">
        <v>1</v>
      </c>
      <c r="B16" s="24" t="s">
        <v>124</v>
      </c>
      <c r="C16" s="24" t="s">
        <v>117</v>
      </c>
      <c r="D16" s="61" t="s">
        <v>117</v>
      </c>
      <c r="E16" s="62"/>
      <c r="F16" s="62" t="s">
        <v>117</v>
      </c>
      <c r="G16" s="40">
        <v>1</v>
      </c>
      <c r="H16" s="73" t="s">
        <v>125</v>
      </c>
      <c r="I16" s="61" t="s">
        <v>117</v>
      </c>
    </row>
    <row r="17" spans="1:12" x14ac:dyDescent="0.2">
      <c r="A17" s="10">
        <v>1</v>
      </c>
      <c r="B17" s="24" t="s">
        <v>117</v>
      </c>
      <c r="C17" s="24" t="s">
        <v>117</v>
      </c>
      <c r="D17" s="61" t="s">
        <v>117</v>
      </c>
      <c r="E17" s="62"/>
      <c r="F17" s="62" t="s">
        <v>117</v>
      </c>
      <c r="G17" s="40" t="s">
        <v>117</v>
      </c>
      <c r="H17" s="73" t="s">
        <v>117</v>
      </c>
      <c r="I17" s="61" t="s">
        <v>117</v>
      </c>
    </row>
    <row r="18" spans="1:12" x14ac:dyDescent="0.2">
      <c r="A18" s="10">
        <v>1</v>
      </c>
      <c r="B18" s="24" t="s">
        <v>126</v>
      </c>
      <c r="C18" s="25" t="s">
        <v>117</v>
      </c>
      <c r="D18" s="25" t="s">
        <v>117</v>
      </c>
      <c r="E18" s="25" t="s">
        <v>117</v>
      </c>
      <c r="F18" s="25" t="s">
        <v>117</v>
      </c>
      <c r="G18" s="40">
        <v>11.344000000000001</v>
      </c>
      <c r="H18" s="73" t="s">
        <v>2</v>
      </c>
      <c r="I18" s="25" t="s">
        <v>117</v>
      </c>
    </row>
    <row r="19" spans="1:12" x14ac:dyDescent="0.2">
      <c r="A19" s="10">
        <v>1</v>
      </c>
      <c r="B19" s="24" t="s">
        <v>117</v>
      </c>
      <c r="C19" s="25" t="s">
        <v>117</v>
      </c>
      <c r="D19" s="61" t="s">
        <v>117</v>
      </c>
      <c r="E19" s="62" t="s">
        <v>117</v>
      </c>
      <c r="F19" s="62" t="s">
        <v>117</v>
      </c>
      <c r="G19" s="62" t="s">
        <v>117</v>
      </c>
      <c r="H19" s="62" t="s">
        <v>117</v>
      </c>
      <c r="I19" s="61" t="s">
        <v>117</v>
      </c>
    </row>
    <row r="20" spans="1:12" hidden="1" x14ac:dyDescent="0.2">
      <c r="A20" s="10">
        <v>0</v>
      </c>
      <c r="B20" s="24" t="s">
        <v>117</v>
      </c>
      <c r="C20" s="27" t="s">
        <v>117</v>
      </c>
      <c r="D20" s="27" t="s">
        <v>117</v>
      </c>
      <c r="E20" s="24" t="s">
        <v>117</v>
      </c>
      <c r="F20" s="28" t="s">
        <v>117</v>
      </c>
      <c r="G20" s="27" t="s">
        <v>117</v>
      </c>
      <c r="H20" s="24" t="s">
        <v>117</v>
      </c>
      <c r="I20" s="25" t="s">
        <v>117</v>
      </c>
    </row>
    <row r="21" spans="1:12" x14ac:dyDescent="0.2">
      <c r="A21" s="10">
        <v>1</v>
      </c>
      <c r="B21" s="24" t="s">
        <v>128</v>
      </c>
      <c r="C21" s="27" t="s">
        <v>117</v>
      </c>
      <c r="D21" s="27" t="s">
        <v>117</v>
      </c>
      <c r="E21" s="24" t="s">
        <v>117</v>
      </c>
      <c r="F21" s="24" t="s">
        <v>117</v>
      </c>
      <c r="G21" s="200">
        <v>40000</v>
      </c>
      <c r="H21" s="24" t="s">
        <v>129</v>
      </c>
      <c r="I21" s="24" t="s">
        <v>117</v>
      </c>
    </row>
    <row r="22" spans="1:12" hidden="1" x14ac:dyDescent="0.2">
      <c r="A22" s="10">
        <v>0</v>
      </c>
      <c r="B22" s="24" t="s">
        <v>117</v>
      </c>
      <c r="C22" s="27" t="s">
        <v>117</v>
      </c>
      <c r="D22" s="29" t="s">
        <v>117</v>
      </c>
      <c r="E22" s="24" t="s">
        <v>117</v>
      </c>
      <c r="F22" s="28" t="s">
        <v>117</v>
      </c>
      <c r="G22" s="27" t="s">
        <v>117</v>
      </c>
      <c r="H22" s="24" t="s">
        <v>117</v>
      </c>
      <c r="I22" s="24" t="s">
        <v>117</v>
      </c>
    </row>
    <row r="23" spans="1:12" hidden="1" x14ac:dyDescent="0.2">
      <c r="A23" s="10">
        <v>0</v>
      </c>
      <c r="B23" s="24" t="s">
        <v>117</v>
      </c>
      <c r="C23" s="27" t="s">
        <v>117</v>
      </c>
      <c r="D23" s="29" t="s">
        <v>117</v>
      </c>
      <c r="E23" s="24" t="s">
        <v>117</v>
      </c>
      <c r="F23" s="28" t="s">
        <v>117</v>
      </c>
      <c r="G23" s="27" t="s">
        <v>117</v>
      </c>
      <c r="H23" s="24" t="s">
        <v>117</v>
      </c>
      <c r="I23" s="24" t="s">
        <v>117</v>
      </c>
    </row>
    <row r="24" spans="1:12" ht="13.5" hidden="1" x14ac:dyDescent="0.2">
      <c r="A24" s="10">
        <v>0</v>
      </c>
      <c r="B24" s="24" t="s">
        <v>117</v>
      </c>
      <c r="C24" s="27" t="s">
        <v>117</v>
      </c>
      <c r="D24" s="29" t="s">
        <v>117</v>
      </c>
      <c r="E24" s="58" t="s">
        <v>117</v>
      </c>
      <c r="F24" s="28" t="s">
        <v>117</v>
      </c>
      <c r="G24" s="27" t="s">
        <v>117</v>
      </c>
      <c r="H24" s="24" t="s">
        <v>117</v>
      </c>
      <c r="I24" s="24" t="s">
        <v>117</v>
      </c>
    </row>
    <row r="25" spans="1:12" hidden="1" x14ac:dyDescent="0.2">
      <c r="A25" s="10">
        <v>0</v>
      </c>
      <c r="B25" s="24" t="s">
        <v>117</v>
      </c>
      <c r="C25" s="27" t="s">
        <v>117</v>
      </c>
      <c r="D25" s="27" t="s">
        <v>117</v>
      </c>
      <c r="E25" s="24" t="s">
        <v>117</v>
      </c>
      <c r="F25" s="28" t="s">
        <v>117</v>
      </c>
      <c r="G25" s="27" t="s">
        <v>117</v>
      </c>
      <c r="H25" s="24" t="s">
        <v>117</v>
      </c>
      <c r="I25" s="24" t="s">
        <v>117</v>
      </c>
    </row>
    <row r="26" spans="1:12" hidden="1" x14ac:dyDescent="0.2">
      <c r="A26" s="10">
        <v>0</v>
      </c>
      <c r="B26" s="24" t="s">
        <v>117</v>
      </c>
      <c r="C26" s="27" t="s">
        <v>117</v>
      </c>
      <c r="D26" s="29" t="s">
        <v>117</v>
      </c>
      <c r="E26" s="24" t="s">
        <v>117</v>
      </c>
      <c r="F26" s="28" t="s">
        <v>117</v>
      </c>
      <c r="G26" s="27" t="s">
        <v>117</v>
      </c>
      <c r="H26" s="24" t="s">
        <v>117</v>
      </c>
      <c r="I26" s="24" t="s">
        <v>117</v>
      </c>
    </row>
    <row r="27" spans="1:12" hidden="1" x14ac:dyDescent="0.2">
      <c r="A27" s="10">
        <v>0</v>
      </c>
      <c r="B27" s="24" t="s">
        <v>117</v>
      </c>
      <c r="C27" s="27" t="s">
        <v>117</v>
      </c>
      <c r="D27" s="27" t="s">
        <v>117</v>
      </c>
      <c r="E27" s="24" t="s">
        <v>117</v>
      </c>
      <c r="F27" s="28" t="s">
        <v>117</v>
      </c>
      <c r="G27" s="27" t="s">
        <v>117</v>
      </c>
      <c r="H27" s="24" t="s">
        <v>117</v>
      </c>
      <c r="I27" s="24" t="s">
        <v>117</v>
      </c>
    </row>
    <row r="28" spans="1:12" x14ac:dyDescent="0.2">
      <c r="A28" s="10">
        <v>1</v>
      </c>
      <c r="B28" s="24"/>
      <c r="C28" s="27" t="s">
        <v>117</v>
      </c>
      <c r="D28" s="61" t="s">
        <v>117</v>
      </c>
      <c r="E28" s="62"/>
      <c r="F28" s="62" t="s">
        <v>117</v>
      </c>
      <c r="G28" s="62" t="s">
        <v>117</v>
      </c>
      <c r="H28" s="62" t="s">
        <v>117</v>
      </c>
      <c r="I28" s="61" t="s">
        <v>117</v>
      </c>
      <c r="L28" s="10" t="s">
        <v>9</v>
      </c>
    </row>
    <row r="29" spans="1:12" x14ac:dyDescent="0.2">
      <c r="A29" s="10">
        <v>1</v>
      </c>
      <c r="B29" s="159">
        <v>0</v>
      </c>
      <c r="C29" s="160" t="s">
        <v>117</v>
      </c>
      <c r="D29" s="161" t="s">
        <v>130</v>
      </c>
      <c r="E29" s="162"/>
      <c r="F29" s="162" t="s">
        <v>131</v>
      </c>
      <c r="G29" s="162" t="s">
        <v>132</v>
      </c>
      <c r="H29" s="162" t="s">
        <v>117</v>
      </c>
      <c r="I29" s="161" t="s">
        <v>133</v>
      </c>
    </row>
    <row r="30" spans="1:12" x14ac:dyDescent="0.2">
      <c r="A30" s="10">
        <v>1</v>
      </c>
      <c r="B30" s="163" t="s">
        <v>134</v>
      </c>
      <c r="C30" s="164" t="s">
        <v>117</v>
      </c>
      <c r="D30" s="165" t="s">
        <v>3</v>
      </c>
      <c r="E30" s="165"/>
      <c r="F30" s="165" t="s">
        <v>135</v>
      </c>
      <c r="G30" s="165" t="s">
        <v>108</v>
      </c>
      <c r="H30" s="165" t="s">
        <v>117</v>
      </c>
      <c r="I30" s="166" t="s">
        <v>136</v>
      </c>
    </row>
    <row r="31" spans="1:12" hidden="1" x14ac:dyDescent="0.2">
      <c r="A31" s="10">
        <v>0</v>
      </c>
      <c r="B31" s="32" t="s">
        <v>137</v>
      </c>
      <c r="C31" s="27" t="s">
        <v>117</v>
      </c>
      <c r="D31" s="27" t="s">
        <v>117</v>
      </c>
      <c r="E31" s="27"/>
      <c r="F31" s="27" t="s">
        <v>117</v>
      </c>
      <c r="G31" s="27" t="s">
        <v>117</v>
      </c>
      <c r="H31" s="27" t="s">
        <v>117</v>
      </c>
      <c r="I31" s="27" t="s">
        <v>117</v>
      </c>
      <c r="L31" s="63" t="str">
        <f>+H31</f>
        <v/>
      </c>
    </row>
    <row r="32" spans="1:12" hidden="1" x14ac:dyDescent="0.2">
      <c r="A32" s="10">
        <v>0</v>
      </c>
      <c r="B32" s="11" t="s">
        <v>214</v>
      </c>
      <c r="C32" s="75" t="s">
        <v>117</v>
      </c>
      <c r="D32" s="7" t="s">
        <v>117</v>
      </c>
      <c r="E32" s="9" t="s">
        <v>117</v>
      </c>
      <c r="F32" s="81" t="s">
        <v>117</v>
      </c>
      <c r="G32" s="24" t="s">
        <v>117</v>
      </c>
      <c r="H32" s="24" t="s">
        <v>117</v>
      </c>
      <c r="I32" s="24" t="s">
        <v>117</v>
      </c>
    </row>
    <row r="33" spans="1:14" x14ac:dyDescent="0.2">
      <c r="A33" s="10">
        <v>1</v>
      </c>
      <c r="B33" s="43" t="s">
        <v>140</v>
      </c>
      <c r="C33" s="91" t="s">
        <v>117</v>
      </c>
      <c r="D33" s="92" t="s">
        <v>117</v>
      </c>
      <c r="E33" s="91"/>
      <c r="F33" s="91" t="s">
        <v>117</v>
      </c>
      <c r="G33" s="91" t="s">
        <v>117</v>
      </c>
      <c r="H33" s="91">
        <v>4612.9518499058031</v>
      </c>
      <c r="I33" s="91" t="s">
        <v>117</v>
      </c>
      <c r="L33" s="10">
        <f>SUBTOTAL(9,G34:G48)</f>
        <v>4000.8212617211284</v>
      </c>
      <c r="M33" s="63"/>
      <c r="N33" s="218">
        <v>95.750695401524581</v>
      </c>
    </row>
    <row r="34" spans="1:14" x14ac:dyDescent="0.2">
      <c r="A34" s="10">
        <v>1</v>
      </c>
      <c r="B34" s="26" t="s">
        <v>141</v>
      </c>
      <c r="C34" s="27" t="s">
        <v>117</v>
      </c>
      <c r="D34" s="27">
        <v>40000</v>
      </c>
      <c r="E34" s="27"/>
      <c r="F34" s="71">
        <v>1.7600000000000001E-2</v>
      </c>
      <c r="G34" s="27">
        <v>704</v>
      </c>
      <c r="H34" s="27" t="s">
        <v>117</v>
      </c>
      <c r="I34" s="27">
        <v>4.0655063754878862</v>
      </c>
      <c r="K34" s="177"/>
      <c r="M34" s="218">
        <v>100.57142857142856</v>
      </c>
    </row>
    <row r="35" spans="1:14" x14ac:dyDescent="0.2">
      <c r="A35" s="10">
        <v>1</v>
      </c>
      <c r="B35" s="26" t="s">
        <v>142</v>
      </c>
      <c r="C35" s="27" t="s">
        <v>117</v>
      </c>
      <c r="D35" s="27">
        <v>40000</v>
      </c>
      <c r="E35" s="27"/>
      <c r="F35" s="71">
        <v>2.5399999999999999E-2</v>
      </c>
      <c r="G35" s="27">
        <v>1016</v>
      </c>
      <c r="H35" s="27" t="s">
        <v>117</v>
      </c>
      <c r="I35" s="27">
        <v>5.8672648828063823</v>
      </c>
      <c r="M35" s="218">
        <v>85.234899328859058</v>
      </c>
    </row>
    <row r="36" spans="1:14" x14ac:dyDescent="0.2">
      <c r="A36" s="10">
        <v>1</v>
      </c>
      <c r="B36" s="26" t="s">
        <v>143</v>
      </c>
      <c r="C36" s="27" t="s">
        <v>117</v>
      </c>
      <c r="D36" s="27">
        <v>2</v>
      </c>
      <c r="E36" s="27"/>
      <c r="F36" s="71">
        <v>4.76</v>
      </c>
      <c r="G36" s="27">
        <v>9.52</v>
      </c>
      <c r="H36" s="27" t="s">
        <v>117</v>
      </c>
      <c r="I36" s="27">
        <v>5.4976733941256649E-2</v>
      </c>
    </row>
    <row r="37" spans="1:14" x14ac:dyDescent="0.2">
      <c r="A37" s="10">
        <v>1</v>
      </c>
      <c r="B37" s="26" t="s">
        <v>144</v>
      </c>
      <c r="C37" s="27" t="s">
        <v>117</v>
      </c>
      <c r="D37" s="27">
        <v>2.6</v>
      </c>
      <c r="E37" s="27"/>
      <c r="F37" s="71">
        <v>5.76</v>
      </c>
      <c r="G37" s="27">
        <v>14.975999999999999</v>
      </c>
      <c r="H37" s="27" t="s">
        <v>117</v>
      </c>
      <c r="I37" s="27">
        <v>8.6484408351287761E-2</v>
      </c>
    </row>
    <row r="38" spans="1:14" x14ac:dyDescent="0.2">
      <c r="A38" s="10">
        <v>1</v>
      </c>
      <c r="B38" s="11" t="s">
        <v>146</v>
      </c>
      <c r="C38" s="75" t="s">
        <v>117</v>
      </c>
      <c r="D38" s="27">
        <v>719.41038027994546</v>
      </c>
      <c r="E38" s="9" t="s">
        <v>117</v>
      </c>
      <c r="F38" s="28">
        <v>0.30058818544614552</v>
      </c>
      <c r="G38" s="27">
        <v>216.24626079947032</v>
      </c>
      <c r="H38" s="24" t="s">
        <v>117</v>
      </c>
      <c r="I38" s="24">
        <v>1.2487933976642938</v>
      </c>
    </row>
    <row r="39" spans="1:14" hidden="1" x14ac:dyDescent="0.2">
      <c r="A39" s="10">
        <v>0</v>
      </c>
      <c r="B39" s="11" t="s">
        <v>53</v>
      </c>
      <c r="C39" s="75" t="s">
        <v>117</v>
      </c>
      <c r="D39" s="82">
        <v>120</v>
      </c>
      <c r="E39" s="9" t="s">
        <v>117</v>
      </c>
      <c r="F39" s="13" t="s">
        <v>117</v>
      </c>
      <c r="G39" s="27" t="s">
        <v>117</v>
      </c>
      <c r="H39" s="24" t="s">
        <v>117</v>
      </c>
      <c r="I39" s="24" t="s">
        <v>117</v>
      </c>
    </row>
    <row r="40" spans="1:14" hidden="1" x14ac:dyDescent="0.2">
      <c r="A40" s="10">
        <v>0</v>
      </c>
      <c r="B40" s="11" t="s">
        <v>12</v>
      </c>
      <c r="C40" s="75" t="s">
        <v>117</v>
      </c>
      <c r="D40" s="82">
        <v>30</v>
      </c>
      <c r="E40" s="9" t="s">
        <v>117</v>
      </c>
      <c r="F40" s="13" t="s">
        <v>117</v>
      </c>
      <c r="G40" s="27" t="s">
        <v>117</v>
      </c>
      <c r="H40" s="24" t="s">
        <v>117</v>
      </c>
      <c r="I40" s="24" t="s">
        <v>117</v>
      </c>
    </row>
    <row r="41" spans="1:14" hidden="1" x14ac:dyDescent="0.2">
      <c r="A41" s="10">
        <v>0</v>
      </c>
      <c r="B41" s="26" t="s">
        <v>54</v>
      </c>
      <c r="C41" s="27" t="s">
        <v>117</v>
      </c>
      <c r="D41" s="27">
        <v>130</v>
      </c>
      <c r="E41" s="27" t="s">
        <v>117</v>
      </c>
      <c r="F41" s="70" t="s">
        <v>117</v>
      </c>
      <c r="G41" s="27" t="s">
        <v>117</v>
      </c>
      <c r="H41" s="27" t="s">
        <v>117</v>
      </c>
      <c r="I41" s="27" t="s">
        <v>117</v>
      </c>
    </row>
    <row r="42" spans="1:14" x14ac:dyDescent="0.2">
      <c r="A42" s="10">
        <v>1</v>
      </c>
      <c r="B42" s="26" t="s">
        <v>147</v>
      </c>
      <c r="C42" s="27" t="s">
        <v>117</v>
      </c>
      <c r="D42" s="27" t="s">
        <v>117</v>
      </c>
      <c r="E42" s="27" t="s">
        <v>117</v>
      </c>
      <c r="F42" s="71" t="s">
        <v>117</v>
      </c>
      <c r="G42" s="27">
        <v>181.37849999999889</v>
      </c>
      <c r="H42" s="27" t="s">
        <v>117</v>
      </c>
      <c r="I42" s="27">
        <v>1.0474367160886722</v>
      </c>
    </row>
    <row r="43" spans="1:14" hidden="1" x14ac:dyDescent="0.2">
      <c r="A43" s="10">
        <v>0</v>
      </c>
      <c r="B43" s="26" t="s">
        <v>215</v>
      </c>
      <c r="C43" s="27" t="s">
        <v>117</v>
      </c>
      <c r="D43" s="27">
        <v>2.4</v>
      </c>
      <c r="E43" s="27"/>
      <c r="F43" s="71">
        <v>8.4975000000000005</v>
      </c>
      <c r="G43" s="27">
        <v>20.394000000000002</v>
      </c>
      <c r="H43" s="27" t="s">
        <v>117</v>
      </c>
      <c r="I43" s="27">
        <v>0.11777263781491472</v>
      </c>
    </row>
    <row r="44" spans="1:14" hidden="1" x14ac:dyDescent="0.2">
      <c r="A44" s="10">
        <v>0</v>
      </c>
      <c r="B44" s="26" t="s">
        <v>216</v>
      </c>
      <c r="C44" s="27" t="s">
        <v>117</v>
      </c>
      <c r="D44" s="27">
        <v>0.4</v>
      </c>
      <c r="E44" s="27"/>
      <c r="F44" s="71">
        <v>200.94</v>
      </c>
      <c r="G44" s="27">
        <v>80.376000000000005</v>
      </c>
      <c r="H44" s="27" t="s">
        <v>117</v>
      </c>
      <c r="I44" s="27">
        <v>0.46416071084689547</v>
      </c>
    </row>
    <row r="45" spans="1:14" hidden="1" x14ac:dyDescent="0.2">
      <c r="A45" s="10">
        <v>0</v>
      </c>
      <c r="B45" s="26" t="s">
        <v>217</v>
      </c>
      <c r="C45" s="27" t="s">
        <v>117</v>
      </c>
      <c r="D45" s="27">
        <v>15</v>
      </c>
      <c r="E45" s="27"/>
      <c r="F45" s="71">
        <v>5.3738999999999999</v>
      </c>
      <c r="G45" s="27">
        <v>80.608499999999992</v>
      </c>
      <c r="H45" s="27" t="s">
        <v>117</v>
      </c>
      <c r="I45" s="27">
        <v>0.46550336742686826</v>
      </c>
    </row>
    <row r="46" spans="1:14" x14ac:dyDescent="0.2">
      <c r="A46" s="10">
        <v>1</v>
      </c>
      <c r="B46" s="26" t="s">
        <v>218</v>
      </c>
      <c r="C46" s="27" t="s">
        <v>117</v>
      </c>
      <c r="D46" s="27">
        <v>6300</v>
      </c>
      <c r="E46" s="27"/>
      <c r="F46" s="71">
        <v>5.9697E-2</v>
      </c>
      <c r="G46" s="27">
        <v>376.09109999999998</v>
      </c>
      <c r="H46" s="27" t="s">
        <v>117</v>
      </c>
      <c r="I46" s="27">
        <v>2.1718760863838811</v>
      </c>
    </row>
    <row r="47" spans="1:14" x14ac:dyDescent="0.2">
      <c r="A47" s="10">
        <v>1</v>
      </c>
      <c r="B47" s="26" t="s">
        <v>222</v>
      </c>
      <c r="C47" s="27" t="s">
        <v>117</v>
      </c>
      <c r="D47" s="27">
        <v>1.8</v>
      </c>
      <c r="E47" s="27"/>
      <c r="F47" s="71">
        <v>73.271889400921665</v>
      </c>
      <c r="G47" s="27">
        <v>131.88940092165899</v>
      </c>
      <c r="H47" s="27" t="s">
        <v>117</v>
      </c>
      <c r="I47" s="27">
        <v>0.7616437504350605</v>
      </c>
    </row>
    <row r="48" spans="1:14" x14ac:dyDescent="0.2">
      <c r="A48" s="10">
        <v>1</v>
      </c>
      <c r="B48" s="26" t="s">
        <v>156</v>
      </c>
      <c r="C48" s="27" t="s">
        <v>117</v>
      </c>
      <c r="D48" s="27">
        <v>2400</v>
      </c>
      <c r="E48" s="27"/>
      <c r="F48" s="71">
        <v>0.56279999999999997</v>
      </c>
      <c r="G48" s="27">
        <v>1350.72</v>
      </c>
      <c r="H48" s="27" t="s">
        <v>117</v>
      </c>
      <c r="I48" s="27">
        <v>7.8002283686065326</v>
      </c>
    </row>
    <row r="49" spans="1:14" s="176" customFormat="1" x14ac:dyDescent="0.2">
      <c r="A49" s="10">
        <v>1</v>
      </c>
      <c r="B49" s="26" t="s">
        <v>219</v>
      </c>
      <c r="C49" s="27" t="s">
        <v>117</v>
      </c>
      <c r="D49" s="27">
        <v>12600</v>
      </c>
      <c r="E49" s="27"/>
      <c r="F49" s="71">
        <v>4.8581792713069338E-2</v>
      </c>
      <c r="G49" s="27">
        <v>612.13058818467368</v>
      </c>
      <c r="H49" s="27" t="s">
        <v>117</v>
      </c>
      <c r="I49" s="27">
        <v>3.5349727399090072</v>
      </c>
      <c r="L49" s="176">
        <f>SUBTOTAL(9,G50:G74)</f>
        <v>6630.3455791565502</v>
      </c>
      <c r="N49" s="218" t="e">
        <v>#VALUE!</v>
      </c>
    </row>
    <row r="50" spans="1:14" x14ac:dyDescent="0.2">
      <c r="A50" s="176">
        <v>1</v>
      </c>
      <c r="B50" s="43" t="s">
        <v>157</v>
      </c>
      <c r="C50" s="91" t="s">
        <v>117</v>
      </c>
      <c r="D50" s="91" t="s">
        <v>117</v>
      </c>
      <c r="E50" s="91"/>
      <c r="F50" s="171" t="s">
        <v>117</v>
      </c>
      <c r="G50" s="91" t="s">
        <v>117</v>
      </c>
      <c r="H50" s="91">
        <v>6630.3455791565502</v>
      </c>
      <c r="I50" s="91" t="s">
        <v>117</v>
      </c>
    </row>
    <row r="51" spans="1:14" x14ac:dyDescent="0.2">
      <c r="A51" s="10">
        <v>1</v>
      </c>
      <c r="B51" s="26" t="s">
        <v>158</v>
      </c>
      <c r="C51" s="27" t="s">
        <v>117</v>
      </c>
      <c r="D51" s="27">
        <v>1</v>
      </c>
      <c r="E51" s="27"/>
      <c r="F51" s="71">
        <v>45</v>
      </c>
      <c r="G51" s="27">
        <v>45</v>
      </c>
      <c r="H51" s="27" t="s">
        <v>117</v>
      </c>
      <c r="I51" s="27">
        <v>0.25986901547862912</v>
      </c>
      <c r="L51" s="63"/>
    </row>
    <row r="52" spans="1:14" x14ac:dyDescent="0.2">
      <c r="A52" s="10">
        <v>1</v>
      </c>
      <c r="B52" s="26" t="s">
        <v>220</v>
      </c>
      <c r="C52" s="27" t="s">
        <v>117</v>
      </c>
      <c r="D52" s="27">
        <v>900</v>
      </c>
      <c r="E52" s="27"/>
      <c r="F52" s="72">
        <v>0.1396</v>
      </c>
      <c r="G52" s="27">
        <v>125.64</v>
      </c>
      <c r="H52" s="27" t="s">
        <v>117</v>
      </c>
      <c r="I52" s="27">
        <v>0.72555429121633253</v>
      </c>
    </row>
    <row r="53" spans="1:14" x14ac:dyDescent="0.2">
      <c r="A53" s="10">
        <v>1</v>
      </c>
      <c r="B53" s="26" t="s">
        <v>159</v>
      </c>
      <c r="C53" s="27" t="s">
        <v>117</v>
      </c>
      <c r="D53" s="27">
        <v>1600</v>
      </c>
      <c r="E53" s="27"/>
      <c r="F53" s="71">
        <v>0.2</v>
      </c>
      <c r="G53" s="27">
        <v>320</v>
      </c>
      <c r="H53" s="27" t="s">
        <v>117</v>
      </c>
      <c r="I53" s="27">
        <v>1.8479574434035848</v>
      </c>
    </row>
    <row r="54" spans="1:14" x14ac:dyDescent="0.2">
      <c r="A54" s="10">
        <v>1</v>
      </c>
      <c r="B54" s="26" t="s">
        <v>160</v>
      </c>
      <c r="C54" s="27" t="s">
        <v>117</v>
      </c>
      <c r="D54" s="27">
        <v>1200000</v>
      </c>
      <c r="E54" s="27"/>
      <c r="F54" s="71">
        <v>2.5000000000000001E-4</v>
      </c>
      <c r="G54" s="27">
        <v>300</v>
      </c>
      <c r="H54" s="27" t="s">
        <v>117</v>
      </c>
      <c r="I54" s="27">
        <v>1.7324601031908609</v>
      </c>
    </row>
    <row r="55" spans="1:14" x14ac:dyDescent="0.2">
      <c r="A55" s="10">
        <v>1</v>
      </c>
      <c r="B55" s="11" t="s">
        <v>161</v>
      </c>
      <c r="C55" s="75" t="s">
        <v>117</v>
      </c>
      <c r="D55" s="7">
        <v>12000</v>
      </c>
      <c r="E55" s="9" t="s">
        <v>117</v>
      </c>
      <c r="F55" s="195">
        <v>0.1</v>
      </c>
      <c r="G55" s="7">
        <v>1200</v>
      </c>
      <c r="H55" s="9" t="s">
        <v>117</v>
      </c>
      <c r="I55" s="24">
        <v>6.9298404127634434</v>
      </c>
    </row>
    <row r="56" spans="1:14" x14ac:dyDescent="0.2">
      <c r="A56" s="10">
        <v>1</v>
      </c>
      <c r="B56" s="11" t="s">
        <v>162</v>
      </c>
      <c r="C56" s="75" t="s">
        <v>117</v>
      </c>
      <c r="D56" s="7">
        <v>902.5</v>
      </c>
      <c r="E56" s="9" t="s">
        <v>117</v>
      </c>
      <c r="F56" s="195">
        <v>4.5353448275862052</v>
      </c>
      <c r="G56" s="7">
        <v>4093.1487068965503</v>
      </c>
      <c r="H56" s="9" t="s">
        <v>117</v>
      </c>
      <c r="I56" s="24">
        <v>23.637389437085123</v>
      </c>
    </row>
    <row r="57" spans="1:14" hidden="1" x14ac:dyDescent="0.2">
      <c r="A57" s="10">
        <v>0</v>
      </c>
      <c r="B57" s="11">
        <v>0</v>
      </c>
      <c r="C57" s="75" t="s">
        <v>117</v>
      </c>
      <c r="D57" s="7" t="s">
        <v>117</v>
      </c>
      <c r="E57" s="9" t="s">
        <v>117</v>
      </c>
      <c r="F57" s="9" t="s">
        <v>117</v>
      </c>
      <c r="G57" s="7" t="s">
        <v>117</v>
      </c>
      <c r="H57" s="9" t="s">
        <v>117</v>
      </c>
      <c r="I57" s="24" t="s">
        <v>117</v>
      </c>
    </row>
    <row r="58" spans="1:14" hidden="1" x14ac:dyDescent="0.2">
      <c r="A58" s="10">
        <v>0</v>
      </c>
      <c r="B58" s="11">
        <v>0</v>
      </c>
      <c r="C58" s="75" t="s">
        <v>117</v>
      </c>
      <c r="D58" s="7" t="s">
        <v>117</v>
      </c>
      <c r="E58" s="9" t="s">
        <v>117</v>
      </c>
      <c r="F58" s="9" t="s">
        <v>117</v>
      </c>
      <c r="G58" s="7" t="s">
        <v>117</v>
      </c>
      <c r="H58" s="9" t="s">
        <v>117</v>
      </c>
      <c r="I58" s="24" t="s">
        <v>117</v>
      </c>
    </row>
    <row r="59" spans="1:14" hidden="1" x14ac:dyDescent="0.2">
      <c r="A59" s="10">
        <v>0</v>
      </c>
      <c r="B59" s="11">
        <v>0</v>
      </c>
      <c r="C59" s="75" t="s">
        <v>117</v>
      </c>
      <c r="D59" s="7" t="s">
        <v>117</v>
      </c>
      <c r="E59" s="9" t="s">
        <v>117</v>
      </c>
      <c r="F59" s="9" t="s">
        <v>117</v>
      </c>
      <c r="G59" s="7" t="s">
        <v>117</v>
      </c>
      <c r="H59" s="9" t="s">
        <v>117</v>
      </c>
      <c r="I59" s="24" t="s">
        <v>117</v>
      </c>
    </row>
    <row r="60" spans="1:14" hidden="1" x14ac:dyDescent="0.2">
      <c r="A60" s="10">
        <v>0</v>
      </c>
      <c r="B60" s="11">
        <v>0</v>
      </c>
      <c r="C60" s="75" t="s">
        <v>117</v>
      </c>
      <c r="D60" s="7" t="s">
        <v>117</v>
      </c>
      <c r="E60" s="9" t="s">
        <v>117</v>
      </c>
      <c r="F60" s="9" t="s">
        <v>117</v>
      </c>
      <c r="G60" s="7" t="s">
        <v>117</v>
      </c>
      <c r="H60" s="9" t="s">
        <v>117</v>
      </c>
      <c r="I60" s="24" t="s">
        <v>117</v>
      </c>
    </row>
    <row r="61" spans="1:14" hidden="1" x14ac:dyDescent="0.2">
      <c r="A61" s="10">
        <v>0</v>
      </c>
      <c r="B61" s="11">
        <v>0</v>
      </c>
      <c r="C61" s="75" t="s">
        <v>117</v>
      </c>
      <c r="D61" s="7" t="s">
        <v>117</v>
      </c>
      <c r="E61" s="9" t="s">
        <v>117</v>
      </c>
      <c r="F61" s="9" t="s">
        <v>117</v>
      </c>
      <c r="G61" s="7" t="s">
        <v>117</v>
      </c>
      <c r="H61" s="9" t="s">
        <v>117</v>
      </c>
      <c r="I61" s="24" t="s">
        <v>117</v>
      </c>
    </row>
    <row r="62" spans="1:14" hidden="1" x14ac:dyDescent="0.2">
      <c r="A62" s="10">
        <v>0</v>
      </c>
      <c r="B62" s="11">
        <v>0</v>
      </c>
      <c r="C62" s="75" t="s">
        <v>117</v>
      </c>
      <c r="D62" s="7" t="s">
        <v>117</v>
      </c>
      <c r="E62" s="9" t="s">
        <v>117</v>
      </c>
      <c r="F62" s="9" t="s">
        <v>117</v>
      </c>
      <c r="G62" s="7" t="s">
        <v>117</v>
      </c>
      <c r="H62" s="9" t="s">
        <v>117</v>
      </c>
      <c r="I62" s="24" t="s">
        <v>117</v>
      </c>
    </row>
    <row r="63" spans="1:14" hidden="1" x14ac:dyDescent="0.2">
      <c r="A63" s="10">
        <v>0</v>
      </c>
      <c r="B63" s="11">
        <v>0</v>
      </c>
      <c r="C63" s="75" t="s">
        <v>117</v>
      </c>
      <c r="D63" s="7" t="s">
        <v>117</v>
      </c>
      <c r="E63" s="9" t="s">
        <v>117</v>
      </c>
      <c r="F63" s="9" t="s">
        <v>117</v>
      </c>
      <c r="G63" s="7" t="s">
        <v>117</v>
      </c>
      <c r="H63" s="9" t="s">
        <v>117</v>
      </c>
      <c r="I63" s="24" t="s">
        <v>117</v>
      </c>
    </row>
    <row r="64" spans="1:14" hidden="1" x14ac:dyDescent="0.2">
      <c r="A64" s="10">
        <v>0</v>
      </c>
      <c r="B64" s="11">
        <v>0</v>
      </c>
      <c r="C64" s="75" t="s">
        <v>117</v>
      </c>
      <c r="D64" s="7" t="s">
        <v>117</v>
      </c>
      <c r="E64" s="9" t="s">
        <v>117</v>
      </c>
      <c r="F64" s="9" t="s">
        <v>117</v>
      </c>
      <c r="G64" s="7" t="s">
        <v>117</v>
      </c>
      <c r="H64" s="9" t="s">
        <v>117</v>
      </c>
      <c r="I64" s="24" t="s">
        <v>117</v>
      </c>
    </row>
    <row r="65" spans="1:12" hidden="1" x14ac:dyDescent="0.2">
      <c r="A65" s="10">
        <v>0</v>
      </c>
      <c r="B65" s="11">
        <v>0</v>
      </c>
      <c r="C65" s="75" t="s">
        <v>117</v>
      </c>
      <c r="D65" s="7" t="s">
        <v>117</v>
      </c>
      <c r="E65" s="9" t="s">
        <v>117</v>
      </c>
      <c r="F65" s="9" t="s">
        <v>117</v>
      </c>
      <c r="G65" s="7" t="s">
        <v>117</v>
      </c>
      <c r="H65" s="9" t="s">
        <v>117</v>
      </c>
      <c r="I65" s="24" t="s">
        <v>117</v>
      </c>
    </row>
    <row r="66" spans="1:12" hidden="1" x14ac:dyDescent="0.2">
      <c r="A66" s="10">
        <v>0</v>
      </c>
      <c r="B66" s="11">
        <v>0</v>
      </c>
      <c r="C66" s="75" t="s">
        <v>117</v>
      </c>
      <c r="D66" s="7" t="s">
        <v>117</v>
      </c>
      <c r="E66" s="9" t="s">
        <v>117</v>
      </c>
      <c r="F66" s="9" t="s">
        <v>117</v>
      </c>
      <c r="G66" s="7" t="s">
        <v>117</v>
      </c>
      <c r="H66" s="9" t="s">
        <v>117</v>
      </c>
      <c r="I66" s="24" t="s">
        <v>117</v>
      </c>
    </row>
    <row r="67" spans="1:12" hidden="1" x14ac:dyDescent="0.2">
      <c r="A67" s="10">
        <v>0</v>
      </c>
      <c r="B67" s="11">
        <v>0</v>
      </c>
      <c r="C67" s="75" t="s">
        <v>117</v>
      </c>
      <c r="D67" s="7" t="s">
        <v>117</v>
      </c>
      <c r="E67" s="9" t="s">
        <v>117</v>
      </c>
      <c r="F67" s="9" t="s">
        <v>117</v>
      </c>
      <c r="G67" s="7" t="s">
        <v>117</v>
      </c>
      <c r="H67" s="9" t="s">
        <v>117</v>
      </c>
      <c r="I67" s="24" t="s">
        <v>117</v>
      </c>
    </row>
    <row r="68" spans="1:12" hidden="1" x14ac:dyDescent="0.2">
      <c r="A68" s="10">
        <v>0</v>
      </c>
      <c r="B68" s="11">
        <v>0</v>
      </c>
      <c r="C68" s="75" t="s">
        <v>117</v>
      </c>
      <c r="D68" s="7" t="s">
        <v>117</v>
      </c>
      <c r="E68" s="9" t="s">
        <v>117</v>
      </c>
      <c r="F68" s="9" t="s">
        <v>117</v>
      </c>
      <c r="G68" s="7" t="s">
        <v>117</v>
      </c>
      <c r="H68" s="9" t="s">
        <v>117</v>
      </c>
      <c r="I68" s="24" t="s">
        <v>117</v>
      </c>
    </row>
    <row r="69" spans="1:12" hidden="1" x14ac:dyDescent="0.2">
      <c r="A69" s="10">
        <v>0</v>
      </c>
      <c r="B69" s="11">
        <v>0</v>
      </c>
      <c r="C69" s="75" t="s">
        <v>117</v>
      </c>
      <c r="D69" s="7" t="s">
        <v>117</v>
      </c>
      <c r="E69" s="9" t="s">
        <v>117</v>
      </c>
      <c r="F69" s="9" t="s">
        <v>117</v>
      </c>
      <c r="G69" s="7" t="s">
        <v>117</v>
      </c>
      <c r="H69" s="9" t="s">
        <v>117</v>
      </c>
      <c r="I69" s="24" t="s">
        <v>117</v>
      </c>
    </row>
    <row r="70" spans="1:12" hidden="1" x14ac:dyDescent="0.2">
      <c r="A70" s="10">
        <v>0</v>
      </c>
      <c r="B70" s="11">
        <v>0</v>
      </c>
      <c r="C70" s="75" t="s">
        <v>117</v>
      </c>
      <c r="D70" s="7" t="s">
        <v>117</v>
      </c>
      <c r="E70" s="9" t="s">
        <v>117</v>
      </c>
      <c r="F70" s="9" t="s">
        <v>117</v>
      </c>
      <c r="G70" s="7" t="s">
        <v>117</v>
      </c>
      <c r="H70" s="9" t="s">
        <v>117</v>
      </c>
      <c r="I70" s="24" t="s">
        <v>117</v>
      </c>
    </row>
    <row r="71" spans="1:12" hidden="1" x14ac:dyDescent="0.2">
      <c r="A71" s="10">
        <v>0</v>
      </c>
      <c r="B71" s="11">
        <v>0</v>
      </c>
      <c r="C71" s="75" t="s">
        <v>117</v>
      </c>
      <c r="D71" s="7" t="s">
        <v>117</v>
      </c>
      <c r="E71" s="9" t="s">
        <v>117</v>
      </c>
      <c r="F71" s="9" t="s">
        <v>117</v>
      </c>
      <c r="G71" s="7" t="s">
        <v>117</v>
      </c>
      <c r="H71" s="9" t="s">
        <v>117</v>
      </c>
      <c r="I71" s="24" t="s">
        <v>117</v>
      </c>
    </row>
    <row r="72" spans="1:12" hidden="1" x14ac:dyDescent="0.2">
      <c r="A72" s="10">
        <v>0</v>
      </c>
      <c r="B72" s="11">
        <v>0</v>
      </c>
      <c r="C72" s="75" t="s">
        <v>117</v>
      </c>
      <c r="D72" s="7" t="s">
        <v>117</v>
      </c>
      <c r="E72" s="9" t="s">
        <v>117</v>
      </c>
      <c r="F72" s="9" t="s">
        <v>117</v>
      </c>
      <c r="G72" s="7" t="s">
        <v>117</v>
      </c>
      <c r="H72" s="9" t="s">
        <v>117</v>
      </c>
      <c r="I72" s="24" t="s">
        <v>117</v>
      </c>
    </row>
    <row r="73" spans="1:12" x14ac:dyDescent="0.2">
      <c r="A73" s="10">
        <v>1</v>
      </c>
      <c r="B73" s="11" t="s">
        <v>163</v>
      </c>
      <c r="C73" s="9" t="s">
        <v>117</v>
      </c>
      <c r="D73" s="26" t="s">
        <v>117</v>
      </c>
      <c r="E73" s="77" t="s">
        <v>117</v>
      </c>
      <c r="F73" s="71" t="s">
        <v>117</v>
      </c>
      <c r="G73" s="30">
        <v>544.51199999999994</v>
      </c>
      <c r="H73" s="24" t="s">
        <v>117</v>
      </c>
      <c r="I73" s="24">
        <v>3.1444843856955398</v>
      </c>
    </row>
    <row r="74" spans="1:12" x14ac:dyDescent="0.2">
      <c r="A74" s="10">
        <v>1</v>
      </c>
      <c r="B74" s="26" t="s">
        <v>164</v>
      </c>
      <c r="C74" s="24" t="s">
        <v>117</v>
      </c>
      <c r="D74" s="27" t="s">
        <v>117</v>
      </c>
      <c r="E74" s="27"/>
      <c r="F74" s="71" t="s">
        <v>117</v>
      </c>
      <c r="G74" s="27">
        <v>2.04487226</v>
      </c>
      <c r="H74" s="27" t="s">
        <v>117</v>
      </c>
      <c r="I74" s="27">
        <v>1.1808865355239095E-2</v>
      </c>
    </row>
    <row r="75" spans="1:12" x14ac:dyDescent="0.2">
      <c r="A75" s="10">
        <v>1</v>
      </c>
      <c r="B75" s="94" t="s">
        <v>165</v>
      </c>
      <c r="C75" s="95" t="s">
        <v>117</v>
      </c>
      <c r="D75" s="91" t="s">
        <v>117</v>
      </c>
      <c r="E75" s="91"/>
      <c r="F75" s="93" t="s">
        <v>117</v>
      </c>
      <c r="G75" s="91" t="s">
        <v>117</v>
      </c>
      <c r="H75" s="91">
        <v>85.631166666666672</v>
      </c>
      <c r="I75" s="91" t="s">
        <v>117</v>
      </c>
      <c r="L75" s="63">
        <f>SUM(G76:G81)</f>
        <v>85.631166666666672</v>
      </c>
    </row>
    <row r="76" spans="1:12" x14ac:dyDescent="0.2">
      <c r="A76" s="10">
        <v>1</v>
      </c>
      <c r="B76" s="26" t="s">
        <v>221</v>
      </c>
      <c r="C76" s="24" t="s">
        <v>117</v>
      </c>
      <c r="D76" s="27">
        <v>0.5</v>
      </c>
      <c r="E76" s="27" t="s">
        <v>117</v>
      </c>
      <c r="F76" s="71" t="s">
        <v>117</v>
      </c>
      <c r="G76" s="27">
        <v>85.631166666666672</v>
      </c>
      <c r="H76" s="27" t="s">
        <v>117</v>
      </c>
      <c r="I76" s="27">
        <v>0.49450859946562387</v>
      </c>
    </row>
    <row r="77" spans="1:12" hidden="1" x14ac:dyDescent="0.2">
      <c r="A77" s="10">
        <v>0</v>
      </c>
      <c r="B77" s="26">
        <v>0</v>
      </c>
      <c r="C77" s="24" t="s">
        <v>117</v>
      </c>
      <c r="D77" s="27" t="s">
        <v>117</v>
      </c>
      <c r="E77" s="27"/>
      <c r="F77" s="27" t="s">
        <v>117</v>
      </c>
      <c r="G77" s="27" t="s">
        <v>117</v>
      </c>
      <c r="H77" s="27" t="s">
        <v>117</v>
      </c>
      <c r="I77" s="27" t="s">
        <v>117</v>
      </c>
    </row>
    <row r="78" spans="1:12" hidden="1" x14ac:dyDescent="0.2">
      <c r="A78" s="10">
        <v>0</v>
      </c>
      <c r="B78" s="26">
        <v>0</v>
      </c>
      <c r="C78" s="24" t="s">
        <v>117</v>
      </c>
      <c r="D78" s="27" t="s">
        <v>117</v>
      </c>
      <c r="E78" s="27"/>
      <c r="F78" s="27" t="s">
        <v>117</v>
      </c>
      <c r="G78" s="27" t="s">
        <v>117</v>
      </c>
      <c r="H78" s="27" t="s">
        <v>117</v>
      </c>
      <c r="I78" s="27" t="s">
        <v>117</v>
      </c>
    </row>
    <row r="79" spans="1:12" hidden="1" x14ac:dyDescent="0.2">
      <c r="A79" s="10">
        <v>0</v>
      </c>
      <c r="B79" s="26">
        <v>0</v>
      </c>
      <c r="C79" s="24" t="s">
        <v>117</v>
      </c>
      <c r="D79" s="27" t="s">
        <v>117</v>
      </c>
      <c r="E79" s="27" t="s">
        <v>117</v>
      </c>
      <c r="F79" s="27" t="s">
        <v>117</v>
      </c>
      <c r="G79" s="27" t="s">
        <v>117</v>
      </c>
      <c r="H79" s="27" t="s">
        <v>117</v>
      </c>
      <c r="I79" s="27" t="s">
        <v>117</v>
      </c>
    </row>
    <row r="80" spans="1:12" hidden="1" x14ac:dyDescent="0.2">
      <c r="A80" s="10">
        <v>0</v>
      </c>
      <c r="B80" s="26">
        <v>0</v>
      </c>
      <c r="C80" s="24" t="s">
        <v>117</v>
      </c>
      <c r="D80" s="27" t="s">
        <v>117</v>
      </c>
      <c r="E80" s="27" t="s">
        <v>117</v>
      </c>
      <c r="F80" s="27" t="s">
        <v>117</v>
      </c>
      <c r="G80" s="27" t="s">
        <v>117</v>
      </c>
      <c r="H80" s="27" t="s">
        <v>117</v>
      </c>
      <c r="I80" s="27" t="s">
        <v>117</v>
      </c>
    </row>
    <row r="81" spans="1:15" hidden="1" x14ac:dyDescent="0.2">
      <c r="A81" s="10">
        <v>0</v>
      </c>
      <c r="B81" s="11">
        <v>0</v>
      </c>
      <c r="C81" s="9" t="s">
        <v>117</v>
      </c>
      <c r="D81" s="26" t="s">
        <v>117</v>
      </c>
      <c r="E81" s="77" t="s">
        <v>117</v>
      </c>
      <c r="F81" s="75" t="s">
        <v>117</v>
      </c>
      <c r="G81" s="83" t="s">
        <v>117</v>
      </c>
      <c r="H81" s="9" t="s">
        <v>117</v>
      </c>
      <c r="I81" s="24" t="s">
        <v>117</v>
      </c>
    </row>
    <row r="82" spans="1:15" x14ac:dyDescent="0.2">
      <c r="A82" s="10">
        <v>1</v>
      </c>
      <c r="B82" s="94" t="s">
        <v>167</v>
      </c>
      <c r="C82" s="95" t="s">
        <v>117</v>
      </c>
      <c r="D82" s="91" t="s">
        <v>117</v>
      </c>
      <c r="E82" s="91"/>
      <c r="F82" s="93" t="s">
        <v>117</v>
      </c>
      <c r="G82" s="91" t="s">
        <v>117</v>
      </c>
      <c r="H82" s="91">
        <v>4226.5485760543943</v>
      </c>
      <c r="I82" s="91" t="s">
        <v>117</v>
      </c>
      <c r="L82" s="63">
        <f>SUM(G83:G84)</f>
        <v>4226.5485760543943</v>
      </c>
      <c r="N82" s="218">
        <v>104.03360521718655</v>
      </c>
      <c r="O82" s="218"/>
    </row>
    <row r="83" spans="1:15" x14ac:dyDescent="0.2">
      <c r="A83" s="10">
        <v>1</v>
      </c>
      <c r="B83" s="31" t="s">
        <v>168</v>
      </c>
      <c r="C83" s="24" t="s">
        <v>117</v>
      </c>
      <c r="D83" s="27">
        <v>117.4988801906443</v>
      </c>
      <c r="E83" s="27"/>
      <c r="F83" s="71">
        <v>21.18927522259564</v>
      </c>
      <c r="G83" s="27">
        <v>2489.716110706353</v>
      </c>
      <c r="H83" s="27" t="s">
        <v>117</v>
      </c>
      <c r="I83" s="27">
        <v>14.377779433567589</v>
      </c>
    </row>
    <row r="84" spans="1:15" x14ac:dyDescent="0.2">
      <c r="A84" s="10">
        <v>1</v>
      </c>
      <c r="B84" s="31" t="s">
        <v>169</v>
      </c>
      <c r="C84" s="24" t="s">
        <v>117</v>
      </c>
      <c r="D84" s="27">
        <v>281.31554355102452</v>
      </c>
      <c r="E84" s="27"/>
      <c r="F84" s="71">
        <v>6.1739655172413794</v>
      </c>
      <c r="G84" s="27">
        <v>1736.8324653480408</v>
      </c>
      <c r="H84" s="27" t="s">
        <v>117</v>
      </c>
      <c r="I84" s="27">
        <v>10.029976507140347</v>
      </c>
    </row>
    <row r="85" spans="1:15" x14ac:dyDescent="0.2">
      <c r="A85" s="10">
        <v>1</v>
      </c>
      <c r="B85" s="94" t="s">
        <v>170</v>
      </c>
      <c r="C85" s="95" t="s">
        <v>117</v>
      </c>
      <c r="D85" s="91" t="s">
        <v>117</v>
      </c>
      <c r="E85" s="91"/>
      <c r="F85" s="93" t="s">
        <v>117</v>
      </c>
      <c r="G85" s="91" t="s">
        <v>117</v>
      </c>
      <c r="H85" s="91">
        <v>1431.3623565202543</v>
      </c>
      <c r="I85" s="91" t="s">
        <v>117</v>
      </c>
      <c r="L85" s="63">
        <f>SUM(G86:G91)</f>
        <v>1431.3623565202543</v>
      </c>
      <c r="N85" s="218">
        <v>105.77051215940034</v>
      </c>
    </row>
    <row r="86" spans="1:15" hidden="1" x14ac:dyDescent="0.2">
      <c r="A86" s="10">
        <v>0</v>
      </c>
      <c r="B86" s="12" t="s">
        <v>171</v>
      </c>
      <c r="C86" s="9" t="s">
        <v>117</v>
      </c>
      <c r="D86" s="76" t="s">
        <v>117</v>
      </c>
      <c r="E86" s="77" t="s">
        <v>117</v>
      </c>
      <c r="F86" s="84" t="s">
        <v>117</v>
      </c>
      <c r="G86" s="8" t="s">
        <v>117</v>
      </c>
      <c r="H86" s="9" t="s">
        <v>117</v>
      </c>
      <c r="I86" s="24" t="s">
        <v>117</v>
      </c>
    </row>
    <row r="87" spans="1:15" x14ac:dyDescent="0.2">
      <c r="A87" s="10">
        <v>1</v>
      </c>
      <c r="B87" s="31" t="s">
        <v>172</v>
      </c>
      <c r="C87" s="24" t="s">
        <v>117</v>
      </c>
      <c r="D87" s="27" t="s">
        <v>117</v>
      </c>
      <c r="E87" s="27"/>
      <c r="F87" s="71" t="s">
        <v>117</v>
      </c>
      <c r="G87" s="27">
        <v>580.41280125719857</v>
      </c>
      <c r="H87" s="27" t="s">
        <v>117</v>
      </c>
      <c r="I87" s="27">
        <v>3.3518067385311427</v>
      </c>
    </row>
    <row r="88" spans="1:15" x14ac:dyDescent="0.2">
      <c r="A88" s="10">
        <v>1</v>
      </c>
      <c r="B88" s="31" t="s">
        <v>173</v>
      </c>
      <c r="C88" s="24" t="s">
        <v>117</v>
      </c>
      <c r="D88" s="27" t="s">
        <v>117</v>
      </c>
      <c r="E88" s="27"/>
      <c r="F88" s="71" t="s">
        <v>117</v>
      </c>
      <c r="G88" s="27">
        <v>630.65082720244675</v>
      </c>
      <c r="H88" s="27" t="s">
        <v>117</v>
      </c>
      <c r="I88" s="27">
        <v>3.6419246572418422</v>
      </c>
    </row>
    <row r="89" spans="1:15" x14ac:dyDescent="0.2">
      <c r="A89" s="10">
        <v>1</v>
      </c>
      <c r="B89" s="31" t="s">
        <v>174</v>
      </c>
      <c r="C89" s="24" t="s">
        <v>117</v>
      </c>
      <c r="D89" s="27" t="s">
        <v>117</v>
      </c>
      <c r="E89" s="27"/>
      <c r="F89" s="71" t="s">
        <v>117</v>
      </c>
      <c r="G89" s="27">
        <v>220.29872806060905</v>
      </c>
      <c r="H89" s="27" t="s">
        <v>117</v>
      </c>
      <c r="I89" s="27">
        <v>1.2721958571623271</v>
      </c>
    </row>
    <row r="90" spans="1:15" hidden="1" x14ac:dyDescent="0.2">
      <c r="A90" s="10">
        <v>0</v>
      </c>
      <c r="B90" s="11">
        <v>0</v>
      </c>
      <c r="C90" s="9" t="s">
        <v>117</v>
      </c>
      <c r="D90" s="9" t="s">
        <v>117</v>
      </c>
      <c r="E90" s="77" t="s">
        <v>117</v>
      </c>
      <c r="F90" s="75" t="s">
        <v>117</v>
      </c>
      <c r="G90" s="27" t="s">
        <v>117</v>
      </c>
      <c r="H90" s="26" t="s">
        <v>117</v>
      </c>
      <c r="I90" s="24" t="s">
        <v>117</v>
      </c>
    </row>
    <row r="91" spans="1:15" hidden="1" x14ac:dyDescent="0.2">
      <c r="A91" s="10">
        <v>0</v>
      </c>
      <c r="B91" s="12" t="s">
        <v>175</v>
      </c>
      <c r="C91" s="9" t="s">
        <v>117</v>
      </c>
      <c r="D91" s="85" t="s">
        <v>117</v>
      </c>
      <c r="E91" s="77" t="s">
        <v>117</v>
      </c>
      <c r="F91" s="75" t="s">
        <v>117</v>
      </c>
      <c r="G91" s="86" t="s">
        <v>117</v>
      </c>
      <c r="H91" s="9" t="s">
        <v>117</v>
      </c>
      <c r="I91" s="24" t="s">
        <v>117</v>
      </c>
    </row>
    <row r="92" spans="1:15" x14ac:dyDescent="0.2">
      <c r="A92" s="10">
        <v>1</v>
      </c>
      <c r="B92" s="31" t="s">
        <v>176</v>
      </c>
      <c r="C92" s="24" t="s">
        <v>117</v>
      </c>
      <c r="D92" s="27" t="s">
        <v>117</v>
      </c>
      <c r="E92" s="27"/>
      <c r="F92" s="71" t="s">
        <v>117</v>
      </c>
      <c r="G92" s="27">
        <v>329.57655813071534</v>
      </c>
      <c r="H92" s="27" t="s">
        <v>117</v>
      </c>
      <c r="I92" s="27">
        <v>1.9032607930280929</v>
      </c>
      <c r="L92" s="63">
        <f>+G92</f>
        <v>329.57655813071534</v>
      </c>
    </row>
    <row r="93" spans="1:15" hidden="1" x14ac:dyDescent="0.2">
      <c r="A93" s="10">
        <v>0</v>
      </c>
      <c r="B93" s="9">
        <v>0</v>
      </c>
      <c r="C93" s="9" t="s">
        <v>117</v>
      </c>
      <c r="D93" s="9" t="s">
        <v>117</v>
      </c>
      <c r="E93" s="77" t="s">
        <v>117</v>
      </c>
      <c r="F93" s="75" t="s">
        <v>117</v>
      </c>
      <c r="G93" s="27" t="s">
        <v>117</v>
      </c>
      <c r="H93" s="24" t="s">
        <v>117</v>
      </c>
      <c r="I93" s="24" t="s">
        <v>117</v>
      </c>
    </row>
    <row r="94" spans="1:15" x14ac:dyDescent="0.2">
      <c r="A94" s="10">
        <v>1</v>
      </c>
      <c r="B94" s="37" t="s">
        <v>4</v>
      </c>
      <c r="C94" s="38" t="s">
        <v>117</v>
      </c>
      <c r="D94" s="64" t="s">
        <v>117</v>
      </c>
      <c r="E94" s="65"/>
      <c r="F94" s="155" t="s">
        <v>117</v>
      </c>
      <c r="G94" s="39">
        <v>17316.416086434387</v>
      </c>
      <c r="H94" s="38" t="s">
        <v>117</v>
      </c>
      <c r="I94" s="38">
        <v>99.999999999999957</v>
      </c>
      <c r="K94" s="63"/>
      <c r="L94" s="63">
        <f>SUM(L31:L92)</f>
        <v>16704.285498249708</v>
      </c>
    </row>
    <row r="95" spans="1:15" hidden="1" x14ac:dyDescent="0.2">
      <c r="A95" s="10">
        <v>0</v>
      </c>
      <c r="B95" s="12" t="s">
        <v>49</v>
      </c>
      <c r="C95" s="9" t="s">
        <v>117</v>
      </c>
      <c r="D95" s="9" t="s">
        <v>117</v>
      </c>
      <c r="E95" s="77" t="s">
        <v>117</v>
      </c>
      <c r="F95" s="75" t="s">
        <v>117</v>
      </c>
      <c r="G95" s="27" t="s">
        <v>117</v>
      </c>
      <c r="H95" s="24" t="s">
        <v>117</v>
      </c>
      <c r="I95" s="9" t="s">
        <v>117</v>
      </c>
    </row>
    <row r="96" spans="1:15" hidden="1" x14ac:dyDescent="0.2">
      <c r="A96" s="10">
        <v>0</v>
      </c>
      <c r="B96" s="76">
        <v>0</v>
      </c>
      <c r="C96" s="9" t="s">
        <v>117</v>
      </c>
      <c r="D96" s="76" t="s">
        <v>117</v>
      </c>
      <c r="E96" s="77" t="s">
        <v>117</v>
      </c>
      <c r="F96" s="77" t="s">
        <v>117</v>
      </c>
      <c r="G96" s="78" t="s">
        <v>117</v>
      </c>
      <c r="H96" s="24" t="s">
        <v>117</v>
      </c>
      <c r="I96" s="9" t="s">
        <v>117</v>
      </c>
    </row>
    <row r="97" spans="1:12" hidden="1" x14ac:dyDescent="0.2">
      <c r="A97" s="10">
        <v>0</v>
      </c>
      <c r="B97" s="76">
        <v>0</v>
      </c>
      <c r="C97" s="9" t="s">
        <v>117</v>
      </c>
      <c r="D97" s="76" t="s">
        <v>117</v>
      </c>
      <c r="E97" s="77" t="s">
        <v>117</v>
      </c>
      <c r="F97" s="77" t="s">
        <v>117</v>
      </c>
      <c r="G97" s="78" t="s">
        <v>117</v>
      </c>
      <c r="H97" s="9" t="s">
        <v>117</v>
      </c>
      <c r="I97" s="9" t="s">
        <v>117</v>
      </c>
    </row>
    <row r="98" spans="1:12" hidden="1" x14ac:dyDescent="0.2">
      <c r="A98" s="10">
        <v>0</v>
      </c>
      <c r="B98" s="76">
        <v>0</v>
      </c>
      <c r="C98" s="9" t="s">
        <v>117</v>
      </c>
      <c r="D98" s="76" t="s">
        <v>117</v>
      </c>
      <c r="E98" s="77" t="s">
        <v>117</v>
      </c>
      <c r="F98" s="77" t="s">
        <v>117</v>
      </c>
      <c r="G98" s="78" t="s">
        <v>117</v>
      </c>
      <c r="H98" s="9" t="s">
        <v>117</v>
      </c>
      <c r="I98" s="9" t="s">
        <v>117</v>
      </c>
    </row>
    <row r="99" spans="1:12" x14ac:dyDescent="0.2">
      <c r="A99" s="10">
        <v>1</v>
      </c>
      <c r="B99" s="41" t="s">
        <v>5</v>
      </c>
      <c r="C99" s="42" t="s">
        <v>117</v>
      </c>
      <c r="D99" s="66" t="s">
        <v>117</v>
      </c>
      <c r="E99" s="66"/>
      <c r="F99" s="156" t="s">
        <v>117</v>
      </c>
      <c r="G99" s="41">
        <v>17316.416086434387</v>
      </c>
      <c r="H99" s="57" t="s">
        <v>117</v>
      </c>
      <c r="I99" s="57" t="s">
        <v>117</v>
      </c>
    </row>
    <row r="100" spans="1:12" x14ac:dyDescent="0.2">
      <c r="A100" s="10">
        <v>1</v>
      </c>
      <c r="B100" s="33" t="s">
        <v>177</v>
      </c>
      <c r="C100" s="42" t="s">
        <v>117</v>
      </c>
      <c r="D100" s="67" t="s">
        <v>117</v>
      </c>
      <c r="E100" s="59"/>
      <c r="F100" s="170">
        <v>1.4430346738695323</v>
      </c>
      <c r="G100" s="35" t="s">
        <v>117</v>
      </c>
      <c r="H100" s="59" t="s">
        <v>117</v>
      </c>
      <c r="I100" s="59" t="s">
        <v>117</v>
      </c>
    </row>
    <row r="101" spans="1:12" hidden="1" x14ac:dyDescent="0.2">
      <c r="A101" s="10">
        <v>0</v>
      </c>
      <c r="B101" s="12">
        <v>0</v>
      </c>
      <c r="C101" s="9" t="s">
        <v>117</v>
      </c>
      <c r="D101" s="26" t="s">
        <v>117</v>
      </c>
      <c r="E101" s="26" t="s">
        <v>117</v>
      </c>
      <c r="F101" s="27" t="s">
        <v>117</v>
      </c>
      <c r="G101" s="30" t="s">
        <v>117</v>
      </c>
      <c r="H101" s="9" t="s">
        <v>117</v>
      </c>
      <c r="I101" s="9" t="s">
        <v>117</v>
      </c>
    </row>
    <row r="102" spans="1:12" hidden="1" x14ac:dyDescent="0.2">
      <c r="A102" s="10">
        <v>0</v>
      </c>
      <c r="B102" s="12">
        <v>0</v>
      </c>
      <c r="C102" s="87" t="s">
        <v>117</v>
      </c>
      <c r="D102" s="25" t="s">
        <v>117</v>
      </c>
      <c r="E102" s="25" t="s">
        <v>117</v>
      </c>
      <c r="F102" s="25" t="s">
        <v>117</v>
      </c>
      <c r="G102" s="40" t="s">
        <v>117</v>
      </c>
      <c r="H102" s="9" t="s">
        <v>117</v>
      </c>
      <c r="I102" s="9" t="s">
        <v>117</v>
      </c>
    </row>
    <row r="103" spans="1:12" x14ac:dyDescent="0.2">
      <c r="A103" s="10">
        <v>1</v>
      </c>
      <c r="B103" s="43" t="s">
        <v>6</v>
      </c>
      <c r="C103" s="24" t="s">
        <v>117</v>
      </c>
      <c r="D103" s="24" t="s">
        <v>117</v>
      </c>
      <c r="E103" s="26"/>
      <c r="F103" s="71" t="s">
        <v>117</v>
      </c>
      <c r="G103" s="27" t="s">
        <v>117</v>
      </c>
      <c r="H103" s="24">
        <v>1658.3137381077343</v>
      </c>
      <c r="I103" s="24" t="s">
        <v>117</v>
      </c>
    </row>
    <row r="104" spans="1:12" hidden="1" x14ac:dyDescent="0.2">
      <c r="A104" s="10">
        <v>0</v>
      </c>
      <c r="B104" s="43" t="s">
        <v>178</v>
      </c>
      <c r="C104" s="24" t="s">
        <v>117</v>
      </c>
      <c r="D104" s="24" t="s">
        <v>117</v>
      </c>
      <c r="E104" s="26"/>
      <c r="F104" s="71" t="s">
        <v>117</v>
      </c>
      <c r="G104" s="27" t="s">
        <v>117</v>
      </c>
      <c r="H104" s="24">
        <v>1658.3137381077343</v>
      </c>
      <c r="I104" s="24" t="s">
        <v>117</v>
      </c>
    </row>
    <row r="105" spans="1:12" x14ac:dyDescent="0.2">
      <c r="A105" s="10">
        <v>1</v>
      </c>
      <c r="B105" s="26" t="s">
        <v>179</v>
      </c>
      <c r="C105" s="24" t="s">
        <v>117</v>
      </c>
      <c r="D105" s="271">
        <v>2489.716110706353</v>
      </c>
      <c r="E105" s="271"/>
      <c r="F105" s="271">
        <v>0.27587877877852429</v>
      </c>
      <c r="G105" s="26">
        <v>55.175755755704856</v>
      </c>
      <c r="H105" s="24" t="s">
        <v>117</v>
      </c>
      <c r="I105" s="24" t="s">
        <v>117</v>
      </c>
    </row>
    <row r="106" spans="1:12" hidden="1" x14ac:dyDescent="0.2">
      <c r="A106" s="10">
        <v>0</v>
      </c>
      <c r="B106" s="26" t="s">
        <v>180</v>
      </c>
      <c r="C106" s="24" t="s">
        <v>117</v>
      </c>
      <c r="D106" s="26" t="s">
        <v>117</v>
      </c>
      <c r="E106" s="26"/>
      <c r="F106" s="26" t="s">
        <v>117</v>
      </c>
      <c r="G106" s="26" t="s">
        <v>117</v>
      </c>
      <c r="H106" s="24" t="s">
        <v>117</v>
      </c>
      <c r="I106" s="24" t="s">
        <v>117</v>
      </c>
    </row>
    <row r="107" spans="1:12" x14ac:dyDescent="0.2">
      <c r="A107" s="10">
        <v>1</v>
      </c>
      <c r="B107" s="11" t="s">
        <v>181</v>
      </c>
      <c r="C107" s="9" t="s">
        <v>117</v>
      </c>
      <c r="D107" s="76">
        <v>1</v>
      </c>
      <c r="E107" s="77" t="s">
        <v>117</v>
      </c>
      <c r="F107" s="26">
        <v>169.62</v>
      </c>
      <c r="G107" s="26">
        <v>169.62</v>
      </c>
      <c r="H107" s="9" t="s">
        <v>117</v>
      </c>
      <c r="I107" s="9" t="s">
        <v>117</v>
      </c>
    </row>
    <row r="108" spans="1:12" x14ac:dyDescent="0.2">
      <c r="A108" s="10">
        <v>1</v>
      </c>
      <c r="B108" s="11" t="s">
        <v>182</v>
      </c>
      <c r="C108" s="9" t="s">
        <v>117</v>
      </c>
      <c r="D108" s="76">
        <v>1</v>
      </c>
      <c r="E108" s="77" t="s">
        <v>117</v>
      </c>
      <c r="F108" s="271">
        <v>0.56755089230060951</v>
      </c>
      <c r="G108" s="26">
        <v>96.267982352029392</v>
      </c>
      <c r="H108" s="24" t="s">
        <v>117</v>
      </c>
      <c r="I108" s="9" t="s">
        <v>117</v>
      </c>
    </row>
    <row r="109" spans="1:12" x14ac:dyDescent="0.2">
      <c r="A109" s="10">
        <v>1</v>
      </c>
      <c r="B109" s="11" t="s">
        <v>183</v>
      </c>
      <c r="C109" s="9" t="s">
        <v>117</v>
      </c>
      <c r="D109" s="76">
        <v>1</v>
      </c>
      <c r="E109" s="77" t="s">
        <v>117</v>
      </c>
      <c r="F109" s="26">
        <v>1337.25</v>
      </c>
      <c r="G109" s="26">
        <v>1337.25</v>
      </c>
      <c r="H109" s="24" t="s">
        <v>117</v>
      </c>
      <c r="I109" s="9" t="s">
        <v>117</v>
      </c>
    </row>
    <row r="110" spans="1:12" hidden="1" x14ac:dyDescent="0.2">
      <c r="A110" s="10">
        <v>0</v>
      </c>
      <c r="B110" s="11" t="e">
        <v>#N/A</v>
      </c>
      <c r="C110" s="9" t="s">
        <v>117</v>
      </c>
      <c r="D110" s="76" t="s">
        <v>117</v>
      </c>
      <c r="E110" s="77" t="s">
        <v>117</v>
      </c>
      <c r="F110" s="77" t="s">
        <v>117</v>
      </c>
      <c r="G110" s="78" t="s">
        <v>117</v>
      </c>
      <c r="H110" s="9" t="s">
        <v>117</v>
      </c>
      <c r="I110" s="9" t="s">
        <v>117</v>
      </c>
    </row>
    <row r="111" spans="1:12" hidden="1" x14ac:dyDescent="0.2">
      <c r="A111" s="10">
        <v>0</v>
      </c>
      <c r="B111" s="88" t="s">
        <v>185</v>
      </c>
      <c r="C111" s="9" t="s">
        <v>117</v>
      </c>
      <c r="D111" s="76" t="s">
        <v>117</v>
      </c>
      <c r="E111" s="77" t="s">
        <v>117</v>
      </c>
      <c r="F111" s="85" t="s">
        <v>117</v>
      </c>
      <c r="G111" s="89" t="s">
        <v>117</v>
      </c>
      <c r="H111" s="24" t="s">
        <v>117</v>
      </c>
      <c r="I111" s="9" t="s">
        <v>117</v>
      </c>
    </row>
    <row r="112" spans="1:12" x14ac:dyDescent="0.2">
      <c r="A112" s="10">
        <v>1</v>
      </c>
      <c r="B112" s="33" t="s">
        <v>7</v>
      </c>
      <c r="C112" s="34" t="s">
        <v>117</v>
      </c>
      <c r="D112" s="34" t="s">
        <v>117</v>
      </c>
      <c r="E112" s="35"/>
      <c r="F112" s="157" t="s">
        <v>117</v>
      </c>
      <c r="G112" s="36">
        <v>15658.102348326653</v>
      </c>
      <c r="H112" s="35" t="s">
        <v>117</v>
      </c>
      <c r="I112" s="34" t="s">
        <v>117</v>
      </c>
      <c r="L112" s="63" t="e">
        <f>+L94-G105-G106</f>
        <v>#VALUE!</v>
      </c>
    </row>
    <row r="113" spans="1:14" x14ac:dyDescent="0.2">
      <c r="A113" s="10">
        <v>1</v>
      </c>
      <c r="B113" s="33" t="s">
        <v>8</v>
      </c>
      <c r="C113" s="42" t="s">
        <v>117</v>
      </c>
      <c r="D113" s="42" t="s">
        <v>117</v>
      </c>
      <c r="E113" s="41"/>
      <c r="F113" s="158">
        <v>1.3048418623605544</v>
      </c>
      <c r="G113" s="60" t="s">
        <v>117</v>
      </c>
      <c r="H113" s="42" t="s">
        <v>117</v>
      </c>
      <c r="I113" s="42" t="s">
        <v>117</v>
      </c>
      <c r="L113" s="10" t="e">
        <f>L112/G9-F113</f>
        <v>#VALUE!</v>
      </c>
      <c r="N113" s="10">
        <v>100.21950304731682</v>
      </c>
    </row>
    <row r="115" spans="1:14" x14ac:dyDescent="0.2">
      <c r="B115" s="176" t="s">
        <v>57</v>
      </c>
    </row>
  </sheetData>
  <autoFilter ref="A1:H113">
    <filterColumn colId="0">
      <filters>
        <filter val="1"/>
      </filters>
    </filterColumn>
  </autoFilter>
  <conditionalFormatting sqref="E25:E26 D22:D26 F22:I26 E22:E23 D20:I21 C33 D27:I27 D55:H72 I55:I73 D74:I80 I81 D82:I85 I86 D87:I89 I90:I91 I93 D92:I92 D31:I54 C3:I3">
    <cfRule type="cellIs" dxfId="22" priority="1" stopIfTrue="1" operator="equal">
      <formula>0</formula>
    </cfRule>
  </conditionalFormatting>
  <pageMargins left="0.75" right="0.75" top="1" bottom="1" header="0" footer="0"/>
  <pageSetup paperSize="9" scale="95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N115"/>
  <sheetViews>
    <sheetView workbookViewId="0"/>
  </sheetViews>
  <sheetFormatPr defaultRowHeight="12" x14ac:dyDescent="0.2"/>
  <cols>
    <col min="1" max="1" width="3.28515625" style="10" customWidth="1"/>
    <col min="2" max="2" width="40.7109375" style="10" customWidth="1"/>
    <col min="3" max="3" width="4.85546875" style="10" customWidth="1"/>
    <col min="4" max="4" width="10.28515625" style="10" bestFit="1" customWidth="1"/>
    <col min="5" max="5" width="4.85546875" style="10" customWidth="1"/>
    <col min="6" max="6" width="9.7109375" style="10" customWidth="1"/>
    <col min="7" max="8" width="9.140625" style="10"/>
    <col min="9" max="9" width="9.140625" style="23"/>
    <col min="10" max="11" width="9.140625" style="10"/>
    <col min="12" max="14" width="9.140625" style="10" hidden="1" customWidth="1"/>
    <col min="15" max="16384" width="9.140625" style="10"/>
  </cols>
  <sheetData>
    <row r="1" spans="1:9" x14ac:dyDescent="0.2">
      <c r="C1" s="10">
        <v>2</v>
      </c>
      <c r="D1" s="10">
        <v>3</v>
      </c>
      <c r="F1" s="10">
        <v>6</v>
      </c>
      <c r="G1" s="10">
        <v>7</v>
      </c>
      <c r="H1" s="10">
        <v>8</v>
      </c>
    </row>
    <row r="2" spans="1:9" hidden="1" x14ac:dyDescent="0.2"/>
    <row r="3" spans="1:9" x14ac:dyDescent="0.2">
      <c r="A3" s="10">
        <v>1</v>
      </c>
      <c r="B3" s="95" t="s">
        <v>116</v>
      </c>
      <c r="C3" s="27" t="s">
        <v>117</v>
      </c>
      <c r="D3" s="27" t="s">
        <v>117</v>
      </c>
      <c r="E3" s="27"/>
      <c r="F3" s="27" t="s">
        <v>117</v>
      </c>
      <c r="G3" s="27" t="s">
        <v>117</v>
      </c>
      <c r="H3" s="27" t="s">
        <v>117</v>
      </c>
      <c r="I3" s="27" t="s">
        <v>117</v>
      </c>
    </row>
    <row r="4" spans="1:9" x14ac:dyDescent="0.2">
      <c r="A4" s="10">
        <v>1</v>
      </c>
      <c r="B4" s="95" t="s">
        <v>0</v>
      </c>
      <c r="C4" s="24" t="s">
        <v>117</v>
      </c>
      <c r="D4" s="24" t="s">
        <v>117</v>
      </c>
      <c r="E4" s="24"/>
      <c r="F4" s="24" t="s">
        <v>117</v>
      </c>
      <c r="G4" s="24" t="s">
        <v>117</v>
      </c>
      <c r="H4" s="24" t="s">
        <v>117</v>
      </c>
      <c r="I4" s="25" t="s">
        <v>117</v>
      </c>
    </row>
    <row r="5" spans="1:9" x14ac:dyDescent="0.2">
      <c r="A5" s="10">
        <v>1</v>
      </c>
      <c r="B5" s="24" t="s">
        <v>117</v>
      </c>
      <c r="C5" s="24" t="s">
        <v>117</v>
      </c>
      <c r="D5" s="61" t="s">
        <v>117</v>
      </c>
      <c r="E5" s="62"/>
      <c r="F5" s="62" t="s">
        <v>117</v>
      </c>
      <c r="G5" s="175" t="s">
        <v>118</v>
      </c>
      <c r="H5" s="62"/>
      <c r="I5" s="61" t="s">
        <v>117</v>
      </c>
    </row>
    <row r="6" spans="1:9" x14ac:dyDescent="0.2">
      <c r="A6" s="10">
        <v>1</v>
      </c>
      <c r="B6" s="79" t="s">
        <v>119</v>
      </c>
      <c r="C6" s="24" t="s">
        <v>117</v>
      </c>
      <c r="D6" s="61" t="s">
        <v>117</v>
      </c>
      <c r="E6" s="62"/>
      <c r="F6" s="62" t="s">
        <v>117</v>
      </c>
      <c r="G6" s="62" t="s">
        <v>117</v>
      </c>
      <c r="H6" s="62" t="s">
        <v>117</v>
      </c>
      <c r="I6" s="61" t="s">
        <v>117</v>
      </c>
    </row>
    <row r="7" spans="1:9" x14ac:dyDescent="0.2">
      <c r="A7" s="10">
        <v>1</v>
      </c>
      <c r="B7" s="95" t="s">
        <v>89</v>
      </c>
      <c r="C7" s="24" t="s">
        <v>117</v>
      </c>
      <c r="D7" s="61" t="s">
        <v>117</v>
      </c>
      <c r="E7" s="62"/>
      <c r="F7" s="62" t="s">
        <v>117</v>
      </c>
      <c r="G7" s="62" t="s">
        <v>117</v>
      </c>
      <c r="H7" s="62" t="s">
        <v>117</v>
      </c>
      <c r="I7" s="61" t="s">
        <v>117</v>
      </c>
    </row>
    <row r="8" spans="1:9" x14ac:dyDescent="0.2">
      <c r="A8" s="10">
        <v>1</v>
      </c>
      <c r="B8" s="24" t="s">
        <v>117</v>
      </c>
      <c r="C8" s="24" t="s">
        <v>117</v>
      </c>
      <c r="D8" s="61" t="s">
        <v>117</v>
      </c>
      <c r="E8" s="62"/>
      <c r="F8" s="62" t="s">
        <v>117</v>
      </c>
      <c r="G8" s="62" t="s">
        <v>117</v>
      </c>
      <c r="H8" s="62" t="s">
        <v>117</v>
      </c>
      <c r="I8" s="61" t="s">
        <v>117</v>
      </c>
    </row>
    <row r="9" spans="1:9" x14ac:dyDescent="0.2">
      <c r="A9" s="10">
        <v>1</v>
      </c>
      <c r="B9" s="95" t="s">
        <v>120</v>
      </c>
      <c r="C9" s="95" t="s">
        <v>117</v>
      </c>
      <c r="D9" s="101" t="s">
        <v>117</v>
      </c>
      <c r="E9" s="102"/>
      <c r="F9" s="102" t="s">
        <v>117</v>
      </c>
      <c r="G9" s="144">
        <v>80000</v>
      </c>
      <c r="H9" s="145" t="s">
        <v>1</v>
      </c>
      <c r="I9" s="61" t="s">
        <v>117</v>
      </c>
    </row>
    <row r="10" spans="1:9" x14ac:dyDescent="0.2">
      <c r="A10" s="10">
        <v>1</v>
      </c>
      <c r="B10" s="24" t="s">
        <v>117</v>
      </c>
      <c r="C10" s="24" t="s">
        <v>117</v>
      </c>
      <c r="D10" s="61" t="s">
        <v>117</v>
      </c>
      <c r="E10" s="62"/>
      <c r="F10" s="62" t="s">
        <v>117</v>
      </c>
      <c r="G10" s="96" t="s">
        <v>117</v>
      </c>
      <c r="H10" s="97" t="s">
        <v>117</v>
      </c>
      <c r="I10" s="61" t="s">
        <v>117</v>
      </c>
    </row>
    <row r="11" spans="1:9" x14ac:dyDescent="0.2">
      <c r="A11" s="10">
        <v>1</v>
      </c>
      <c r="B11" s="24" t="s">
        <v>121</v>
      </c>
      <c r="C11" s="24" t="s">
        <v>117</v>
      </c>
      <c r="D11" s="61" t="s">
        <v>117</v>
      </c>
      <c r="E11" s="62"/>
      <c r="F11" s="62" t="s">
        <v>117</v>
      </c>
      <c r="G11" s="96">
        <v>88888.888888888891</v>
      </c>
      <c r="H11" s="97" t="s">
        <v>1</v>
      </c>
      <c r="I11" s="61" t="s">
        <v>117</v>
      </c>
    </row>
    <row r="12" spans="1:9" x14ac:dyDescent="0.2">
      <c r="A12" s="10">
        <v>1</v>
      </c>
      <c r="B12" s="24" t="s">
        <v>122</v>
      </c>
      <c r="C12" s="24" t="s">
        <v>117</v>
      </c>
      <c r="D12" s="61" t="s">
        <v>117</v>
      </c>
      <c r="E12" s="62"/>
      <c r="F12" s="62" t="s">
        <v>117</v>
      </c>
      <c r="G12" s="40">
        <v>10</v>
      </c>
      <c r="H12" s="73" t="s">
        <v>2</v>
      </c>
      <c r="I12" s="61" t="s">
        <v>117</v>
      </c>
    </row>
    <row r="13" spans="1:9" hidden="1" x14ac:dyDescent="0.2">
      <c r="A13" s="10">
        <v>0</v>
      </c>
      <c r="B13" s="24" t="s">
        <v>117</v>
      </c>
      <c r="C13" s="24" t="s">
        <v>117</v>
      </c>
      <c r="D13" s="61" t="s">
        <v>117</v>
      </c>
      <c r="E13" s="62" t="s">
        <v>117</v>
      </c>
      <c r="F13" s="62" t="s">
        <v>117</v>
      </c>
      <c r="G13" s="62" t="s">
        <v>117</v>
      </c>
      <c r="H13" s="62" t="s">
        <v>117</v>
      </c>
      <c r="I13" s="61" t="s">
        <v>117</v>
      </c>
    </row>
    <row r="14" spans="1:9" x14ac:dyDescent="0.2">
      <c r="A14" s="10">
        <v>1</v>
      </c>
      <c r="B14" s="24" t="s">
        <v>117</v>
      </c>
      <c r="C14" s="24" t="s">
        <v>117</v>
      </c>
      <c r="D14" s="61" t="s">
        <v>117</v>
      </c>
      <c r="E14" s="62"/>
      <c r="F14" s="62" t="s">
        <v>117</v>
      </c>
      <c r="G14" s="40" t="s">
        <v>117</v>
      </c>
      <c r="H14" s="73" t="s">
        <v>117</v>
      </c>
      <c r="I14" s="61" t="s">
        <v>117</v>
      </c>
    </row>
    <row r="15" spans="1:9" x14ac:dyDescent="0.2">
      <c r="A15" s="10">
        <v>1</v>
      </c>
      <c r="B15" s="24" t="s">
        <v>123</v>
      </c>
      <c r="C15" s="24" t="s">
        <v>117</v>
      </c>
      <c r="D15" s="61" t="s">
        <v>117</v>
      </c>
      <c r="E15" s="62"/>
      <c r="F15" s="62" t="s">
        <v>117</v>
      </c>
      <c r="G15" s="248">
        <v>0.5</v>
      </c>
      <c r="H15" s="73" t="s">
        <v>3</v>
      </c>
      <c r="I15" s="61" t="s">
        <v>117</v>
      </c>
    </row>
    <row r="16" spans="1:9" x14ac:dyDescent="0.2">
      <c r="A16" s="10">
        <v>1</v>
      </c>
      <c r="B16" s="24" t="s">
        <v>124</v>
      </c>
      <c r="C16" s="24" t="s">
        <v>117</v>
      </c>
      <c r="D16" s="61" t="s">
        <v>117</v>
      </c>
      <c r="E16" s="62"/>
      <c r="F16" s="62" t="s">
        <v>117</v>
      </c>
      <c r="G16" s="40">
        <v>1</v>
      </c>
      <c r="H16" s="73" t="s">
        <v>125</v>
      </c>
      <c r="I16" s="61" t="s">
        <v>117</v>
      </c>
    </row>
    <row r="17" spans="1:14" x14ac:dyDescent="0.2">
      <c r="A17" s="10">
        <v>1</v>
      </c>
      <c r="B17" s="24" t="s">
        <v>117</v>
      </c>
      <c r="C17" s="24" t="s">
        <v>117</v>
      </c>
      <c r="D17" s="61" t="s">
        <v>117</v>
      </c>
      <c r="E17" s="62"/>
      <c r="F17" s="62" t="s">
        <v>117</v>
      </c>
      <c r="G17" s="40" t="s">
        <v>117</v>
      </c>
      <c r="H17" s="73" t="s">
        <v>117</v>
      </c>
      <c r="I17" s="61" t="s">
        <v>117</v>
      </c>
    </row>
    <row r="18" spans="1:14" x14ac:dyDescent="0.2">
      <c r="A18" s="10">
        <v>1</v>
      </c>
      <c r="B18" s="24" t="s">
        <v>126</v>
      </c>
      <c r="C18" s="25" t="s">
        <v>117</v>
      </c>
      <c r="D18" s="25" t="s">
        <v>117</v>
      </c>
      <c r="E18" s="25" t="s">
        <v>117</v>
      </c>
      <c r="F18" s="25" t="s">
        <v>117</v>
      </c>
      <c r="G18" s="40">
        <v>12.4</v>
      </c>
      <c r="H18" s="73" t="s">
        <v>2</v>
      </c>
      <c r="I18" s="25" t="s">
        <v>117</v>
      </c>
    </row>
    <row r="19" spans="1:14" customFormat="1" ht="12.75" x14ac:dyDescent="0.2">
      <c r="A19" s="10">
        <v>1</v>
      </c>
      <c r="B19" s="24" t="s">
        <v>117</v>
      </c>
      <c r="C19" s="21" t="s">
        <v>117</v>
      </c>
      <c r="D19" s="68" t="s">
        <v>117</v>
      </c>
      <c r="E19" s="69" t="s">
        <v>117</v>
      </c>
      <c r="F19" s="69" t="s">
        <v>117</v>
      </c>
      <c r="G19" s="69" t="s">
        <v>117</v>
      </c>
      <c r="H19" s="69" t="s">
        <v>117</v>
      </c>
      <c r="I19" s="68" t="s">
        <v>117</v>
      </c>
    </row>
    <row r="20" spans="1:14" customFormat="1" ht="12.75" hidden="1" x14ac:dyDescent="0.2">
      <c r="A20" s="10">
        <v>0</v>
      </c>
      <c r="B20" s="24" t="s">
        <v>117</v>
      </c>
      <c r="C20" s="27" t="s">
        <v>117</v>
      </c>
      <c r="D20" s="27" t="s">
        <v>117</v>
      </c>
      <c r="E20" s="24" t="s">
        <v>117</v>
      </c>
      <c r="F20" s="28" t="s">
        <v>117</v>
      </c>
      <c r="G20" s="27" t="s">
        <v>117</v>
      </c>
      <c r="H20" s="24" t="s">
        <v>117</v>
      </c>
      <c r="I20" s="25" t="s">
        <v>117</v>
      </c>
    </row>
    <row r="21" spans="1:14" customFormat="1" ht="12.75" x14ac:dyDescent="0.2">
      <c r="A21" s="10">
        <v>1</v>
      </c>
      <c r="B21" s="24" t="s">
        <v>128</v>
      </c>
      <c r="C21" s="15" t="s">
        <v>117</v>
      </c>
      <c r="D21" s="15" t="s">
        <v>117</v>
      </c>
      <c r="E21" s="14" t="s">
        <v>117</v>
      </c>
      <c r="F21" s="14" t="s">
        <v>117</v>
      </c>
      <c r="G21" s="216">
        <v>25000</v>
      </c>
      <c r="H21" s="14" t="s">
        <v>129</v>
      </c>
      <c r="I21" s="14" t="s">
        <v>117</v>
      </c>
    </row>
    <row r="22" spans="1:14" customFormat="1" ht="12.75" hidden="1" x14ac:dyDescent="0.2">
      <c r="A22" s="10">
        <v>0</v>
      </c>
      <c r="B22" s="24" t="s">
        <v>117</v>
      </c>
      <c r="C22" s="15" t="s">
        <v>117</v>
      </c>
      <c r="D22" s="17" t="s">
        <v>117</v>
      </c>
      <c r="E22" s="14" t="s">
        <v>117</v>
      </c>
      <c r="F22" s="18" t="s">
        <v>117</v>
      </c>
      <c r="G22" s="15" t="s">
        <v>117</v>
      </c>
      <c r="H22" s="14" t="s">
        <v>117</v>
      </c>
      <c r="I22" s="14" t="s">
        <v>117</v>
      </c>
    </row>
    <row r="23" spans="1:14" customFormat="1" ht="12.75" hidden="1" x14ac:dyDescent="0.2">
      <c r="A23" s="10">
        <v>0</v>
      </c>
      <c r="B23" s="24" t="s">
        <v>117</v>
      </c>
      <c r="C23" s="15" t="s">
        <v>117</v>
      </c>
      <c r="D23" s="17" t="s">
        <v>117</v>
      </c>
      <c r="E23" s="14" t="s">
        <v>117</v>
      </c>
      <c r="F23" s="18" t="s">
        <v>117</v>
      </c>
      <c r="G23" s="15" t="s">
        <v>117</v>
      </c>
      <c r="H23" s="14" t="s">
        <v>117</v>
      </c>
      <c r="I23" s="14" t="s">
        <v>117</v>
      </c>
    </row>
    <row r="24" spans="1:14" customFormat="1" ht="14.25" hidden="1" x14ac:dyDescent="0.2">
      <c r="A24" s="10">
        <v>0</v>
      </c>
      <c r="B24" s="24" t="s">
        <v>117</v>
      </c>
      <c r="C24" s="15" t="s">
        <v>117</v>
      </c>
      <c r="D24" s="17" t="s">
        <v>117</v>
      </c>
      <c r="E24" s="19" t="s">
        <v>117</v>
      </c>
      <c r="F24" s="18" t="s">
        <v>117</v>
      </c>
      <c r="G24" s="15" t="s">
        <v>117</v>
      </c>
      <c r="H24" s="14" t="s">
        <v>117</v>
      </c>
      <c r="I24" s="14" t="s">
        <v>117</v>
      </c>
    </row>
    <row r="25" spans="1:14" customFormat="1" ht="12.75" hidden="1" x14ac:dyDescent="0.2">
      <c r="A25" s="10">
        <v>0</v>
      </c>
      <c r="B25" s="24" t="s">
        <v>117</v>
      </c>
      <c r="C25" s="15" t="s">
        <v>117</v>
      </c>
      <c r="D25" s="15" t="s">
        <v>117</v>
      </c>
      <c r="E25" s="14" t="s">
        <v>117</v>
      </c>
      <c r="F25" s="18" t="s">
        <v>117</v>
      </c>
      <c r="G25" s="15" t="s">
        <v>117</v>
      </c>
      <c r="H25" s="14" t="s">
        <v>117</v>
      </c>
      <c r="I25" s="14" t="s">
        <v>117</v>
      </c>
    </row>
    <row r="26" spans="1:14" customFormat="1" ht="12.75" hidden="1" x14ac:dyDescent="0.2">
      <c r="A26" s="10">
        <v>0</v>
      </c>
      <c r="B26" s="24" t="s">
        <v>117</v>
      </c>
      <c r="C26" s="15" t="s">
        <v>117</v>
      </c>
      <c r="D26" s="17" t="s">
        <v>117</v>
      </c>
      <c r="E26" s="14" t="s">
        <v>117</v>
      </c>
      <c r="F26" s="18" t="s">
        <v>117</v>
      </c>
      <c r="G26" s="15" t="s">
        <v>117</v>
      </c>
      <c r="H26" s="14" t="s">
        <v>117</v>
      </c>
      <c r="I26" s="14" t="s">
        <v>117</v>
      </c>
    </row>
    <row r="27" spans="1:14" customFormat="1" ht="12.75" hidden="1" x14ac:dyDescent="0.2">
      <c r="A27" s="10">
        <v>0</v>
      </c>
      <c r="B27" s="24" t="s">
        <v>117</v>
      </c>
      <c r="C27" s="15" t="s">
        <v>117</v>
      </c>
      <c r="D27" s="15" t="s">
        <v>117</v>
      </c>
      <c r="E27" s="14" t="s">
        <v>117</v>
      </c>
      <c r="F27" s="18" t="s">
        <v>117</v>
      </c>
      <c r="G27" s="15" t="s">
        <v>117</v>
      </c>
      <c r="H27" s="14" t="s">
        <v>117</v>
      </c>
      <c r="I27" s="14" t="s">
        <v>117</v>
      </c>
    </row>
    <row r="28" spans="1:14" x14ac:dyDescent="0.2">
      <c r="A28" s="10">
        <v>1</v>
      </c>
      <c r="B28" s="24"/>
      <c r="C28" s="27" t="s">
        <v>117</v>
      </c>
      <c r="D28" s="61" t="s">
        <v>117</v>
      </c>
      <c r="E28" s="62"/>
      <c r="F28" s="62" t="s">
        <v>117</v>
      </c>
      <c r="G28" s="62" t="s">
        <v>117</v>
      </c>
      <c r="H28" s="62" t="s">
        <v>117</v>
      </c>
      <c r="I28" s="61" t="s">
        <v>117</v>
      </c>
      <c r="L28" s="10" t="s">
        <v>9</v>
      </c>
    </row>
    <row r="29" spans="1:14" x14ac:dyDescent="0.2">
      <c r="A29" s="10">
        <v>1</v>
      </c>
      <c r="B29" s="146">
        <v>0</v>
      </c>
      <c r="C29" s="38" t="s">
        <v>117</v>
      </c>
      <c r="D29" s="147" t="s">
        <v>130</v>
      </c>
      <c r="E29" s="148"/>
      <c r="F29" s="148" t="s">
        <v>131</v>
      </c>
      <c r="G29" s="148" t="s">
        <v>132</v>
      </c>
      <c r="H29" s="148" t="s">
        <v>117</v>
      </c>
      <c r="I29" s="147" t="s">
        <v>133</v>
      </c>
    </row>
    <row r="30" spans="1:14" x14ac:dyDescent="0.2">
      <c r="A30" s="10">
        <v>1</v>
      </c>
      <c r="B30" s="149" t="s">
        <v>134</v>
      </c>
      <c r="C30" s="42" t="s">
        <v>117</v>
      </c>
      <c r="D30" s="150" t="s">
        <v>3</v>
      </c>
      <c r="E30" s="150"/>
      <c r="F30" s="150" t="s">
        <v>135</v>
      </c>
      <c r="G30" s="150" t="s">
        <v>108</v>
      </c>
      <c r="H30" s="150" t="s">
        <v>117</v>
      </c>
      <c r="I30" s="151" t="s">
        <v>136</v>
      </c>
    </row>
    <row r="31" spans="1:14" x14ac:dyDescent="0.2">
      <c r="A31" s="10">
        <v>1</v>
      </c>
      <c r="B31" s="90" t="s">
        <v>137</v>
      </c>
      <c r="C31" s="91" t="s">
        <v>117</v>
      </c>
      <c r="D31" s="91" t="s">
        <v>117</v>
      </c>
      <c r="E31" s="91"/>
      <c r="F31" s="91" t="s">
        <v>117</v>
      </c>
      <c r="G31" s="91" t="s">
        <v>117</v>
      </c>
      <c r="H31" s="91">
        <v>216.57995545180108</v>
      </c>
      <c r="I31" s="27" t="s">
        <v>117</v>
      </c>
      <c r="L31" s="63">
        <f>+H31</f>
        <v>216.57995545180108</v>
      </c>
      <c r="N31" s="218">
        <v>82.105923550942407</v>
      </c>
    </row>
    <row r="32" spans="1:14" customFormat="1" ht="12.75" hidden="1" x14ac:dyDescent="0.2">
      <c r="A32" s="10">
        <v>0</v>
      </c>
      <c r="B32" s="4" t="s">
        <v>280</v>
      </c>
      <c r="C32" s="44" t="s">
        <v>117</v>
      </c>
      <c r="D32" s="1" t="s">
        <v>117</v>
      </c>
      <c r="E32" s="3" t="s">
        <v>117</v>
      </c>
      <c r="F32" s="45" t="s">
        <v>117</v>
      </c>
      <c r="G32" s="14" t="s">
        <v>117</v>
      </c>
      <c r="H32" s="14" t="s">
        <v>117</v>
      </c>
      <c r="I32" s="14" t="s">
        <v>117</v>
      </c>
    </row>
    <row r="33" spans="1:14" x14ac:dyDescent="0.2">
      <c r="A33" s="10">
        <v>1</v>
      </c>
      <c r="B33" s="26" t="s">
        <v>139</v>
      </c>
      <c r="C33" s="27" t="s">
        <v>117</v>
      </c>
      <c r="D33" s="27">
        <v>25000</v>
      </c>
      <c r="E33" s="27"/>
      <c r="F33" s="71">
        <v>8.6631982180720435E-3</v>
      </c>
      <c r="G33" s="27">
        <v>216.57995545180108</v>
      </c>
      <c r="H33" s="27" t="s">
        <v>117</v>
      </c>
      <c r="I33" s="27">
        <v>1.2614995540755267</v>
      </c>
    </row>
    <row r="34" spans="1:14" x14ac:dyDescent="0.2">
      <c r="A34" s="10">
        <v>1</v>
      </c>
      <c r="B34" s="43" t="s">
        <v>140</v>
      </c>
      <c r="C34" s="91" t="s">
        <v>117</v>
      </c>
      <c r="D34" s="91" t="s">
        <v>117</v>
      </c>
      <c r="E34" s="91"/>
      <c r="F34" s="93" t="s">
        <v>117</v>
      </c>
      <c r="G34" s="91" t="s">
        <v>117</v>
      </c>
      <c r="H34" s="91">
        <v>2573.0451708877836</v>
      </c>
      <c r="I34" s="27" t="s">
        <v>117</v>
      </c>
      <c r="L34" s="10">
        <f>SUBTOTAL(9,G35:G56)</f>
        <v>2573.0451708877836</v>
      </c>
      <c r="N34" s="218">
        <v>94.412881513950978</v>
      </c>
    </row>
    <row r="35" spans="1:14" x14ac:dyDescent="0.2">
      <c r="A35" s="10">
        <v>1</v>
      </c>
      <c r="B35" s="26" t="s">
        <v>142</v>
      </c>
      <c r="C35" s="27" t="s">
        <v>117</v>
      </c>
      <c r="D35" s="27">
        <v>25000</v>
      </c>
      <c r="E35" s="27"/>
      <c r="F35" s="71">
        <v>2.6700000000000002E-2</v>
      </c>
      <c r="G35" s="27">
        <v>667.5</v>
      </c>
      <c r="H35" s="27" t="s">
        <v>117</v>
      </c>
      <c r="I35" s="27">
        <v>3.8879449882092563</v>
      </c>
      <c r="M35" s="218">
        <v>81.901840490797568</v>
      </c>
    </row>
    <row r="36" spans="1:14" x14ac:dyDescent="0.2">
      <c r="A36" s="10">
        <v>1</v>
      </c>
      <c r="B36" s="26" t="s">
        <v>141</v>
      </c>
      <c r="C36" s="27" t="s">
        <v>117</v>
      </c>
      <c r="D36" s="27">
        <v>25000</v>
      </c>
      <c r="E36" s="27"/>
      <c r="F36" s="71">
        <v>1.47E-2</v>
      </c>
      <c r="G36" s="27">
        <v>367.5</v>
      </c>
      <c r="H36" s="27" t="s">
        <v>117</v>
      </c>
      <c r="I36" s="27">
        <v>2.1405539822725119</v>
      </c>
      <c r="M36" s="218">
        <v>100</v>
      </c>
    </row>
    <row r="37" spans="1:14" x14ac:dyDescent="0.2">
      <c r="A37" s="10">
        <v>1</v>
      </c>
      <c r="B37" s="26" t="s">
        <v>143</v>
      </c>
      <c r="C37" s="27" t="s">
        <v>117</v>
      </c>
      <c r="D37" s="27">
        <v>2</v>
      </c>
      <c r="E37" s="27"/>
      <c r="F37" s="71">
        <v>4.76</v>
      </c>
      <c r="G37" s="27">
        <v>9.52</v>
      </c>
      <c r="H37" s="27" t="s">
        <v>117</v>
      </c>
      <c r="I37" s="27">
        <v>5.5450541255059355E-2</v>
      </c>
    </row>
    <row r="38" spans="1:14" x14ac:dyDescent="0.2">
      <c r="A38" s="10">
        <v>1</v>
      </c>
      <c r="B38" s="11" t="s">
        <v>144</v>
      </c>
      <c r="C38" s="75" t="s">
        <v>117</v>
      </c>
      <c r="D38" s="27">
        <v>1.3</v>
      </c>
      <c r="E38" s="9" t="s">
        <v>117</v>
      </c>
      <c r="F38" s="28">
        <v>5.76</v>
      </c>
      <c r="G38" s="27">
        <v>7.4879999999999995</v>
      </c>
      <c r="H38" s="24" t="s">
        <v>117</v>
      </c>
      <c r="I38" s="24">
        <v>4.3614879508181138E-2</v>
      </c>
    </row>
    <row r="39" spans="1:14" x14ac:dyDescent="0.2">
      <c r="A39" s="10">
        <v>1</v>
      </c>
      <c r="B39" s="11" t="s">
        <v>210</v>
      </c>
      <c r="C39" s="75" t="s">
        <v>117</v>
      </c>
      <c r="D39" s="27">
        <v>4</v>
      </c>
      <c r="E39" s="9" t="s">
        <v>117</v>
      </c>
      <c r="F39" s="28">
        <v>12.8</v>
      </c>
      <c r="G39" s="27">
        <v>51.2</v>
      </c>
      <c r="H39" s="24" t="s">
        <v>117</v>
      </c>
      <c r="I39" s="24">
        <v>0.29822139834653771</v>
      </c>
    </row>
    <row r="40" spans="1:14" ht="12.75" x14ac:dyDescent="0.2">
      <c r="A40" s="10">
        <v>1</v>
      </c>
      <c r="B40" s="11" t="s">
        <v>146</v>
      </c>
      <c r="C40" s="75" t="s">
        <v>117</v>
      </c>
      <c r="D40" s="27">
        <v>1341.4928774928774</v>
      </c>
      <c r="E40" s="9" t="s">
        <v>117</v>
      </c>
      <c r="F40" s="28">
        <v>0.28679719612587085</v>
      </c>
      <c r="G40" s="27">
        <v>384.7363958877836</v>
      </c>
      <c r="H40" s="24" t="s">
        <v>117</v>
      </c>
      <c r="I40" s="24">
        <v>2.2409497261027722</v>
      </c>
      <c r="L40"/>
    </row>
    <row r="41" spans="1:14" hidden="1" x14ac:dyDescent="0.2">
      <c r="A41" s="10">
        <v>0</v>
      </c>
      <c r="B41" s="26" t="s">
        <v>53</v>
      </c>
      <c r="C41" s="27" t="s">
        <v>117</v>
      </c>
      <c r="D41" s="27">
        <v>140</v>
      </c>
      <c r="E41" s="27" t="s">
        <v>117</v>
      </c>
      <c r="F41" s="70" t="s">
        <v>117</v>
      </c>
      <c r="G41" s="27" t="s">
        <v>117</v>
      </c>
      <c r="H41" s="27" t="s">
        <v>117</v>
      </c>
      <c r="I41" s="27" t="s">
        <v>117</v>
      </c>
    </row>
    <row r="42" spans="1:14" hidden="1" x14ac:dyDescent="0.2">
      <c r="A42" s="10">
        <v>0</v>
      </c>
      <c r="B42" s="26" t="s">
        <v>12</v>
      </c>
      <c r="C42" s="27" t="s">
        <v>117</v>
      </c>
      <c r="D42" s="27">
        <v>55.039999999999992</v>
      </c>
      <c r="E42" s="27" t="s">
        <v>117</v>
      </c>
      <c r="F42" s="27" t="s">
        <v>117</v>
      </c>
      <c r="G42" s="27" t="s">
        <v>117</v>
      </c>
      <c r="H42" s="27" t="s">
        <v>117</v>
      </c>
      <c r="I42" s="27" t="s">
        <v>117</v>
      </c>
    </row>
    <row r="43" spans="1:14" hidden="1" x14ac:dyDescent="0.2">
      <c r="A43" s="10">
        <v>0</v>
      </c>
      <c r="B43" s="26" t="s">
        <v>54</v>
      </c>
      <c r="C43" s="27" t="s">
        <v>117</v>
      </c>
      <c r="D43" s="27">
        <v>298</v>
      </c>
      <c r="E43" s="27"/>
      <c r="F43" s="27" t="s">
        <v>117</v>
      </c>
      <c r="G43" s="27" t="s">
        <v>117</v>
      </c>
      <c r="H43" s="27" t="s">
        <v>117</v>
      </c>
      <c r="I43" s="27" t="s">
        <v>117</v>
      </c>
    </row>
    <row r="44" spans="1:14" x14ac:dyDescent="0.2">
      <c r="A44" s="10">
        <v>1</v>
      </c>
      <c r="B44" s="26" t="s">
        <v>147</v>
      </c>
      <c r="C44" s="27" t="s">
        <v>117</v>
      </c>
      <c r="D44" s="27" t="s">
        <v>117</v>
      </c>
      <c r="E44" s="27"/>
      <c r="F44" s="71" t="s">
        <v>117</v>
      </c>
      <c r="G44" s="27">
        <v>818.40077500000007</v>
      </c>
      <c r="H44" s="27" t="s">
        <v>117</v>
      </c>
      <c r="I44" s="27">
        <v>4.7668871782888713</v>
      </c>
    </row>
    <row r="45" spans="1:14" hidden="1" x14ac:dyDescent="0.2">
      <c r="A45" s="10">
        <v>0</v>
      </c>
      <c r="B45" s="26" t="s">
        <v>148</v>
      </c>
      <c r="C45" s="27" t="s">
        <v>117</v>
      </c>
      <c r="D45" s="27">
        <v>2</v>
      </c>
      <c r="E45" s="27"/>
      <c r="F45" s="71">
        <v>32.96</v>
      </c>
      <c r="G45" s="27">
        <v>65.92</v>
      </c>
      <c r="H45" s="27" t="s">
        <v>117</v>
      </c>
      <c r="I45" s="27">
        <v>0.38396005037116732</v>
      </c>
    </row>
    <row r="46" spans="1:14" hidden="1" x14ac:dyDescent="0.2">
      <c r="A46" s="10">
        <v>0</v>
      </c>
      <c r="B46" s="26" t="s">
        <v>191</v>
      </c>
      <c r="C46" s="27" t="s">
        <v>117</v>
      </c>
      <c r="D46" s="27">
        <v>8</v>
      </c>
      <c r="E46" s="27"/>
      <c r="F46" s="71">
        <v>15.450000000000001</v>
      </c>
      <c r="G46" s="27">
        <v>123.60000000000001</v>
      </c>
      <c r="H46" s="27" t="s">
        <v>117</v>
      </c>
      <c r="I46" s="27">
        <v>0.71992509444593877</v>
      </c>
    </row>
    <row r="47" spans="1:14" hidden="1" x14ac:dyDescent="0.2">
      <c r="A47" s="10">
        <v>0</v>
      </c>
      <c r="B47" s="26" t="s">
        <v>226</v>
      </c>
      <c r="C47" s="27" t="s">
        <v>117</v>
      </c>
      <c r="D47" s="27">
        <v>0.2</v>
      </c>
      <c r="E47" s="27"/>
      <c r="F47" s="71">
        <v>57.535800000000002</v>
      </c>
      <c r="G47" s="27">
        <v>11.507160000000001</v>
      </c>
      <c r="H47" s="27" t="s">
        <v>117</v>
      </c>
      <c r="I47" s="27">
        <v>6.7025026292916901E-2</v>
      </c>
    </row>
    <row r="48" spans="1:14" hidden="1" x14ac:dyDescent="0.2">
      <c r="A48" s="10">
        <v>0</v>
      </c>
      <c r="B48" s="26" t="s">
        <v>152</v>
      </c>
      <c r="C48" s="27" t="s">
        <v>117</v>
      </c>
      <c r="D48" s="27">
        <v>0.75</v>
      </c>
      <c r="E48" s="27"/>
      <c r="F48" s="71">
        <v>41.807700000000004</v>
      </c>
      <c r="G48" s="27">
        <v>31.355775000000001</v>
      </c>
      <c r="H48" s="27" t="s">
        <v>117</v>
      </c>
      <c r="I48" s="27">
        <v>0.18263599739725409</v>
      </c>
    </row>
    <row r="49" spans="1:14" hidden="1" x14ac:dyDescent="0.2">
      <c r="A49" s="10">
        <v>0</v>
      </c>
      <c r="B49" s="26" t="s">
        <v>151</v>
      </c>
      <c r="C49" s="27" t="s">
        <v>117</v>
      </c>
      <c r="D49" s="27">
        <v>1.5</v>
      </c>
      <c r="E49" s="27"/>
      <c r="F49" s="71">
        <v>26.52</v>
      </c>
      <c r="G49" s="27">
        <v>39.78</v>
      </c>
      <c r="H49" s="27" t="s">
        <v>117</v>
      </c>
      <c r="I49" s="27">
        <v>0.23170404738721231</v>
      </c>
    </row>
    <row r="50" spans="1:14" hidden="1" x14ac:dyDescent="0.2">
      <c r="A50" s="10">
        <v>0</v>
      </c>
      <c r="B50" s="26" t="s">
        <v>281</v>
      </c>
      <c r="C50" s="27" t="s">
        <v>117</v>
      </c>
      <c r="D50" s="27">
        <v>0.4</v>
      </c>
      <c r="E50" s="27"/>
      <c r="F50" s="71">
        <v>22.577600000000004</v>
      </c>
      <c r="G50" s="27">
        <v>9.0310400000000026</v>
      </c>
      <c r="H50" s="27" t="s">
        <v>117</v>
      </c>
      <c r="I50" s="27">
        <v>5.2602526900849933E-2</v>
      </c>
    </row>
    <row r="51" spans="1:14" hidden="1" x14ac:dyDescent="0.2">
      <c r="A51" s="10">
        <v>0</v>
      </c>
      <c r="B51" s="26" t="s">
        <v>194</v>
      </c>
      <c r="C51" s="27" t="s">
        <v>117</v>
      </c>
      <c r="D51" s="27">
        <v>0.8</v>
      </c>
      <c r="E51" s="27"/>
      <c r="F51" s="71">
        <v>227.83599999999998</v>
      </c>
      <c r="G51" s="27">
        <v>182.2688</v>
      </c>
      <c r="H51" s="27" t="s">
        <v>117</v>
      </c>
      <c r="I51" s="27">
        <v>1.0616495392762775</v>
      </c>
      <c r="L51" s="63"/>
    </row>
    <row r="52" spans="1:14" hidden="1" x14ac:dyDescent="0.2">
      <c r="A52" s="10">
        <v>0</v>
      </c>
      <c r="B52" s="26" t="s">
        <v>153</v>
      </c>
      <c r="C52" s="27" t="s">
        <v>117</v>
      </c>
      <c r="D52" s="27">
        <v>3</v>
      </c>
      <c r="E52" s="27"/>
      <c r="F52" s="71">
        <v>64.89</v>
      </c>
      <c r="G52" s="27">
        <v>194.67000000000002</v>
      </c>
      <c r="H52" s="27" t="s">
        <v>117</v>
      </c>
      <c r="I52" s="27">
        <v>1.1338820237523535</v>
      </c>
    </row>
    <row r="53" spans="1:14" hidden="1" x14ac:dyDescent="0.2">
      <c r="A53" s="10">
        <v>0</v>
      </c>
      <c r="B53" s="26" t="s">
        <v>154</v>
      </c>
      <c r="C53" s="27" t="s">
        <v>117</v>
      </c>
      <c r="D53" s="27">
        <v>1</v>
      </c>
      <c r="E53" s="27"/>
      <c r="F53" s="71">
        <v>44.083999999999996</v>
      </c>
      <c r="G53" s="27">
        <v>44.083999999999996</v>
      </c>
      <c r="H53" s="27" t="s">
        <v>117</v>
      </c>
      <c r="I53" s="27">
        <v>0.25677328368571811</v>
      </c>
    </row>
    <row r="54" spans="1:14" hidden="1" x14ac:dyDescent="0.2">
      <c r="A54" s="10">
        <v>0</v>
      </c>
      <c r="B54" s="26" t="s">
        <v>155</v>
      </c>
      <c r="C54" s="27" t="s">
        <v>117</v>
      </c>
      <c r="D54" s="70">
        <v>4</v>
      </c>
      <c r="E54" s="27"/>
      <c r="F54" s="71">
        <v>29.045999999999999</v>
      </c>
      <c r="G54" s="27">
        <v>116.184</v>
      </c>
      <c r="H54" s="27" t="s">
        <v>117</v>
      </c>
      <c r="I54" s="27">
        <v>0.67672958877918243</v>
      </c>
    </row>
    <row r="55" spans="1:14" x14ac:dyDescent="0.2">
      <c r="A55" s="10">
        <v>1</v>
      </c>
      <c r="B55" s="11" t="s">
        <v>282</v>
      </c>
      <c r="C55" s="75" t="s">
        <v>117</v>
      </c>
      <c r="D55" s="27">
        <v>2667</v>
      </c>
      <c r="E55" s="9" t="s">
        <v>117</v>
      </c>
      <c r="F55" s="28">
        <v>9.9999999999999992E-2</v>
      </c>
      <c r="G55" s="27">
        <v>266.7</v>
      </c>
      <c r="H55" s="95" t="s">
        <v>117</v>
      </c>
      <c r="I55" s="24">
        <v>1.5534306042777657</v>
      </c>
    </row>
    <row r="56" spans="1:14" x14ac:dyDescent="0.2">
      <c r="A56" s="10">
        <v>1</v>
      </c>
      <c r="B56" s="88" t="s">
        <v>157</v>
      </c>
      <c r="C56" s="167" t="s">
        <v>117</v>
      </c>
      <c r="D56" s="91" t="s">
        <v>117</v>
      </c>
      <c r="E56" s="168" t="s">
        <v>117</v>
      </c>
      <c r="F56" s="169" t="s">
        <v>117</v>
      </c>
      <c r="G56" s="91" t="s">
        <v>117</v>
      </c>
      <c r="H56" s="95">
        <v>6268.8230025037674</v>
      </c>
      <c r="I56" s="95" t="s">
        <v>117</v>
      </c>
      <c r="L56" s="10">
        <f>SUBTOTAL(9,G57:G74)</f>
        <v>6268.8230025037674</v>
      </c>
      <c r="N56" s="218">
        <v>99.93483972353539</v>
      </c>
    </row>
    <row r="57" spans="1:14" x14ac:dyDescent="0.2">
      <c r="A57" s="10">
        <v>1</v>
      </c>
      <c r="B57" s="11" t="s">
        <v>158</v>
      </c>
      <c r="C57" s="75" t="s">
        <v>117</v>
      </c>
      <c r="D57" s="27">
        <v>1.6</v>
      </c>
      <c r="E57" s="9" t="s">
        <v>117</v>
      </c>
      <c r="F57" s="28">
        <v>45</v>
      </c>
      <c r="G57" s="27">
        <v>72</v>
      </c>
      <c r="H57" s="95" t="s">
        <v>117</v>
      </c>
      <c r="I57" s="24">
        <v>0.41937384142481871</v>
      </c>
    </row>
    <row r="58" spans="1:14" x14ac:dyDescent="0.2">
      <c r="A58" s="10">
        <v>1</v>
      </c>
      <c r="B58" s="11" t="s">
        <v>159</v>
      </c>
      <c r="C58" s="75" t="s">
        <v>117</v>
      </c>
      <c r="D58" s="27">
        <v>801</v>
      </c>
      <c r="E58" s="9" t="s">
        <v>117</v>
      </c>
      <c r="F58" s="28">
        <v>0.2</v>
      </c>
      <c r="G58" s="27">
        <v>160.20000000000002</v>
      </c>
      <c r="H58" s="24" t="s">
        <v>117</v>
      </c>
      <c r="I58" s="24">
        <v>0.93310679717022171</v>
      </c>
    </row>
    <row r="59" spans="1:14" customFormat="1" ht="12.75" x14ac:dyDescent="0.2">
      <c r="A59" s="10">
        <v>1</v>
      </c>
      <c r="B59" s="4" t="s">
        <v>160</v>
      </c>
      <c r="C59" s="44" t="s">
        <v>117</v>
      </c>
      <c r="D59" s="27">
        <v>1200000</v>
      </c>
      <c r="E59" s="9" t="s">
        <v>117</v>
      </c>
      <c r="F59" s="154">
        <v>2.5000000000000001E-4</v>
      </c>
      <c r="G59" s="27">
        <v>300</v>
      </c>
      <c r="H59" s="14" t="s">
        <v>117</v>
      </c>
      <c r="I59" s="14">
        <v>1.7473910059367443</v>
      </c>
      <c r="M59" s="218">
        <v>100</v>
      </c>
    </row>
    <row r="60" spans="1:14" customFormat="1" ht="12.75" x14ac:dyDescent="0.2">
      <c r="A60" s="10">
        <v>1</v>
      </c>
      <c r="B60" s="4" t="s">
        <v>161</v>
      </c>
      <c r="C60" s="44" t="s">
        <v>117</v>
      </c>
      <c r="D60" s="27">
        <v>80000</v>
      </c>
      <c r="E60" s="9" t="s">
        <v>117</v>
      </c>
      <c r="F60" s="28">
        <v>0.03</v>
      </c>
      <c r="G60" s="27">
        <v>2400</v>
      </c>
      <c r="H60" s="3" t="s">
        <v>117</v>
      </c>
      <c r="I60" s="14">
        <v>13.979128047493955</v>
      </c>
      <c r="M60" s="218">
        <v>100</v>
      </c>
    </row>
    <row r="61" spans="1:14" customFormat="1" ht="12.75" x14ac:dyDescent="0.2">
      <c r="A61" s="10">
        <v>1</v>
      </c>
      <c r="B61" s="4" t="s">
        <v>162</v>
      </c>
      <c r="C61" s="44" t="s">
        <v>117</v>
      </c>
      <c r="D61" s="27">
        <v>475</v>
      </c>
      <c r="E61" s="9" t="s">
        <v>117</v>
      </c>
      <c r="F61" s="28">
        <v>4.5353448275862052</v>
      </c>
      <c r="G61" s="27">
        <v>2154.2887931034475</v>
      </c>
      <c r="H61" s="3" t="s">
        <v>117</v>
      </c>
      <c r="I61" s="14">
        <v>12.547949537530961</v>
      </c>
      <c r="M61" s="218">
        <v>99.800184639510277</v>
      </c>
    </row>
    <row r="62" spans="1:14" customFormat="1" ht="12.75" hidden="1" x14ac:dyDescent="0.2">
      <c r="A62" s="10">
        <v>0</v>
      </c>
      <c r="B62" s="4">
        <v>0</v>
      </c>
      <c r="C62" s="44" t="s">
        <v>117</v>
      </c>
      <c r="D62" s="27" t="s">
        <v>117</v>
      </c>
      <c r="E62" s="9" t="s">
        <v>117</v>
      </c>
      <c r="F62" s="195" t="s">
        <v>117</v>
      </c>
      <c r="G62" s="27" t="s">
        <v>117</v>
      </c>
      <c r="H62" s="3" t="s">
        <v>117</v>
      </c>
      <c r="I62" s="14" t="s">
        <v>117</v>
      </c>
    </row>
    <row r="63" spans="1:14" customFormat="1" ht="12.75" hidden="1" x14ac:dyDescent="0.2">
      <c r="A63" s="10">
        <v>0</v>
      </c>
      <c r="B63" s="4">
        <v>0</v>
      </c>
      <c r="C63" s="44" t="s">
        <v>117</v>
      </c>
      <c r="D63" s="27" t="s">
        <v>117</v>
      </c>
      <c r="E63" s="9" t="s">
        <v>117</v>
      </c>
      <c r="F63" s="173" t="s">
        <v>117</v>
      </c>
      <c r="G63" s="27" t="s">
        <v>117</v>
      </c>
      <c r="H63" s="3" t="s">
        <v>117</v>
      </c>
      <c r="I63" s="14" t="s">
        <v>117</v>
      </c>
    </row>
    <row r="64" spans="1:14" customFormat="1" ht="12.75" hidden="1" x14ac:dyDescent="0.2">
      <c r="A64" s="10">
        <v>0</v>
      </c>
      <c r="B64" s="4">
        <v>0</v>
      </c>
      <c r="C64" s="44" t="s">
        <v>117</v>
      </c>
      <c r="D64" s="27" t="s">
        <v>117</v>
      </c>
      <c r="E64" s="9" t="s">
        <v>117</v>
      </c>
      <c r="F64" s="173" t="s">
        <v>117</v>
      </c>
      <c r="G64" s="27" t="s">
        <v>117</v>
      </c>
      <c r="H64" s="3" t="s">
        <v>117</v>
      </c>
      <c r="I64" s="14" t="s">
        <v>117</v>
      </c>
    </row>
    <row r="65" spans="1:14" customFormat="1" ht="12.75" hidden="1" x14ac:dyDescent="0.2">
      <c r="A65" s="10">
        <v>0</v>
      </c>
      <c r="B65" s="4">
        <v>0</v>
      </c>
      <c r="C65" s="44" t="s">
        <v>117</v>
      </c>
      <c r="D65" s="27" t="s">
        <v>117</v>
      </c>
      <c r="E65" s="9" t="s">
        <v>117</v>
      </c>
      <c r="F65" s="173" t="s">
        <v>117</v>
      </c>
      <c r="G65" s="27" t="s">
        <v>117</v>
      </c>
      <c r="H65" s="3" t="s">
        <v>117</v>
      </c>
      <c r="I65" s="14" t="s">
        <v>117</v>
      </c>
    </row>
    <row r="66" spans="1:14" customFormat="1" ht="12.75" hidden="1" x14ac:dyDescent="0.2">
      <c r="A66" s="10">
        <v>0</v>
      </c>
      <c r="B66" s="4">
        <v>0</v>
      </c>
      <c r="C66" s="44" t="s">
        <v>117</v>
      </c>
      <c r="D66" s="27" t="s">
        <v>117</v>
      </c>
      <c r="E66" s="9" t="s">
        <v>117</v>
      </c>
      <c r="F66" s="173" t="s">
        <v>117</v>
      </c>
      <c r="G66" s="27" t="s">
        <v>117</v>
      </c>
      <c r="H66" s="3" t="s">
        <v>117</v>
      </c>
      <c r="I66" s="14" t="s">
        <v>117</v>
      </c>
    </row>
    <row r="67" spans="1:14" customFormat="1" ht="12.75" hidden="1" x14ac:dyDescent="0.2">
      <c r="A67" s="10">
        <v>0</v>
      </c>
      <c r="B67" s="4">
        <v>0</v>
      </c>
      <c r="C67" s="44" t="s">
        <v>117</v>
      </c>
      <c r="D67" s="27" t="s">
        <v>117</v>
      </c>
      <c r="E67" s="9" t="s">
        <v>117</v>
      </c>
      <c r="F67" s="173" t="s">
        <v>117</v>
      </c>
      <c r="G67" s="27" t="s">
        <v>117</v>
      </c>
      <c r="H67" s="3" t="s">
        <v>117</v>
      </c>
      <c r="I67" s="14" t="s">
        <v>117</v>
      </c>
    </row>
    <row r="68" spans="1:14" customFormat="1" ht="12.75" hidden="1" x14ac:dyDescent="0.2">
      <c r="A68" s="10">
        <v>0</v>
      </c>
      <c r="B68" s="4">
        <v>0</v>
      </c>
      <c r="C68" s="44" t="s">
        <v>117</v>
      </c>
      <c r="D68" s="27" t="s">
        <v>117</v>
      </c>
      <c r="E68" s="9" t="s">
        <v>117</v>
      </c>
      <c r="F68" s="173" t="s">
        <v>117</v>
      </c>
      <c r="G68" s="27" t="s">
        <v>117</v>
      </c>
      <c r="H68" s="3" t="s">
        <v>117</v>
      </c>
      <c r="I68" s="14" t="s">
        <v>117</v>
      </c>
    </row>
    <row r="69" spans="1:14" customFormat="1" ht="12.75" hidden="1" x14ac:dyDescent="0.2">
      <c r="A69" s="10">
        <v>0</v>
      </c>
      <c r="B69" s="4">
        <v>0</v>
      </c>
      <c r="C69" s="44" t="s">
        <v>117</v>
      </c>
      <c r="D69" s="27" t="s">
        <v>117</v>
      </c>
      <c r="E69" s="9" t="s">
        <v>117</v>
      </c>
      <c r="F69" s="173" t="s">
        <v>117</v>
      </c>
      <c r="G69" s="27" t="s">
        <v>117</v>
      </c>
      <c r="H69" s="3" t="s">
        <v>117</v>
      </c>
      <c r="I69" s="14" t="s">
        <v>117</v>
      </c>
    </row>
    <row r="70" spans="1:14" customFormat="1" ht="12.75" hidden="1" x14ac:dyDescent="0.2">
      <c r="A70" s="10">
        <v>0</v>
      </c>
      <c r="B70" s="4">
        <v>0</v>
      </c>
      <c r="C70" s="44" t="s">
        <v>117</v>
      </c>
      <c r="D70" s="27" t="s">
        <v>117</v>
      </c>
      <c r="E70" s="9" t="s">
        <v>117</v>
      </c>
      <c r="F70" s="173" t="s">
        <v>117</v>
      </c>
      <c r="G70" s="27" t="s">
        <v>117</v>
      </c>
      <c r="H70" s="3" t="s">
        <v>117</v>
      </c>
      <c r="I70" s="14" t="s">
        <v>117</v>
      </c>
    </row>
    <row r="71" spans="1:14" customFormat="1" ht="12.75" hidden="1" x14ac:dyDescent="0.2">
      <c r="A71" s="10">
        <v>0</v>
      </c>
      <c r="B71" s="4">
        <v>0</v>
      </c>
      <c r="C71" s="44" t="s">
        <v>117</v>
      </c>
      <c r="D71" s="27" t="s">
        <v>117</v>
      </c>
      <c r="E71" s="9" t="s">
        <v>117</v>
      </c>
      <c r="F71" s="173" t="s">
        <v>117</v>
      </c>
      <c r="G71" s="27" t="s">
        <v>117</v>
      </c>
      <c r="H71" s="3" t="s">
        <v>117</v>
      </c>
      <c r="I71" s="14" t="s">
        <v>117</v>
      </c>
    </row>
    <row r="72" spans="1:14" customFormat="1" ht="12.75" hidden="1" x14ac:dyDescent="0.2">
      <c r="A72" s="10">
        <v>0</v>
      </c>
      <c r="B72" s="4">
        <v>0</v>
      </c>
      <c r="C72" s="44" t="s">
        <v>117</v>
      </c>
      <c r="D72" s="27" t="s">
        <v>117</v>
      </c>
      <c r="E72" s="9" t="s">
        <v>117</v>
      </c>
      <c r="F72" s="173" t="s">
        <v>117</v>
      </c>
      <c r="G72" s="27" t="s">
        <v>117</v>
      </c>
      <c r="H72" s="3" t="s">
        <v>117</v>
      </c>
      <c r="I72" s="14" t="s">
        <v>117</v>
      </c>
    </row>
    <row r="73" spans="1:14" x14ac:dyDescent="0.2">
      <c r="A73" s="10">
        <v>1</v>
      </c>
      <c r="B73" s="11" t="s">
        <v>163</v>
      </c>
      <c r="C73" s="9" t="s">
        <v>117</v>
      </c>
      <c r="D73" s="27" t="s">
        <v>117</v>
      </c>
      <c r="E73" s="9" t="s">
        <v>117</v>
      </c>
      <c r="F73" s="28" t="s">
        <v>117</v>
      </c>
      <c r="G73" s="27">
        <v>1116</v>
      </c>
      <c r="H73" s="24" t="s">
        <v>117</v>
      </c>
      <c r="I73" s="24">
        <v>6.5002945420846894</v>
      </c>
      <c r="M73" s="218">
        <v>100</v>
      </c>
    </row>
    <row r="74" spans="1:14" x14ac:dyDescent="0.2">
      <c r="A74" s="10">
        <v>1</v>
      </c>
      <c r="B74" s="26" t="s">
        <v>164</v>
      </c>
      <c r="C74" s="24" t="s">
        <v>117</v>
      </c>
      <c r="D74" s="27" t="s">
        <v>117</v>
      </c>
      <c r="E74" s="9"/>
      <c r="F74" s="28" t="s">
        <v>117</v>
      </c>
      <c r="G74" s="27">
        <v>66.33420940032002</v>
      </c>
      <c r="H74" s="27" t="s">
        <v>117</v>
      </c>
      <c r="I74" s="27">
        <v>0.38637266964014616</v>
      </c>
    </row>
    <row r="75" spans="1:14" x14ac:dyDescent="0.2">
      <c r="A75" s="10">
        <v>1</v>
      </c>
      <c r="B75" s="103" t="s">
        <v>165</v>
      </c>
      <c r="C75" s="104" t="s">
        <v>117</v>
      </c>
      <c r="D75" s="91" t="s">
        <v>117</v>
      </c>
      <c r="E75" s="92"/>
      <c r="F75" s="93" t="s">
        <v>117</v>
      </c>
      <c r="G75" s="91" t="s">
        <v>117</v>
      </c>
      <c r="H75" s="91">
        <v>2777.814464</v>
      </c>
      <c r="I75" s="27" t="s">
        <v>117</v>
      </c>
      <c r="L75" s="63">
        <f>SUM(G76:G80)</f>
        <v>2777.814464</v>
      </c>
      <c r="N75" s="218">
        <v>100.34151858862286</v>
      </c>
    </row>
    <row r="76" spans="1:14" hidden="1" x14ac:dyDescent="0.2">
      <c r="A76" s="10">
        <v>0</v>
      </c>
      <c r="B76" s="26">
        <v>0</v>
      </c>
      <c r="C76" s="24" t="s">
        <v>117</v>
      </c>
      <c r="D76" s="27" t="s">
        <v>117</v>
      </c>
      <c r="E76" s="27" t="s">
        <v>117</v>
      </c>
      <c r="F76" s="27" t="s">
        <v>117</v>
      </c>
      <c r="G76" s="27" t="s">
        <v>117</v>
      </c>
      <c r="H76" s="27" t="s">
        <v>117</v>
      </c>
      <c r="I76" s="27" t="s">
        <v>117</v>
      </c>
    </row>
    <row r="77" spans="1:14" x14ac:dyDescent="0.2">
      <c r="A77" s="10">
        <v>1</v>
      </c>
      <c r="B77" s="26" t="s">
        <v>202</v>
      </c>
      <c r="C77" s="24" t="s">
        <v>117</v>
      </c>
      <c r="D77" s="27">
        <v>267</v>
      </c>
      <c r="E77" s="27"/>
      <c r="F77" s="71" t="s">
        <v>117</v>
      </c>
      <c r="G77" s="27">
        <v>2225</v>
      </c>
      <c r="H77" s="27" t="s">
        <v>117</v>
      </c>
      <c r="I77" s="27">
        <v>12.959816627364187</v>
      </c>
    </row>
    <row r="78" spans="1:14" x14ac:dyDescent="0.2">
      <c r="A78" s="10">
        <v>1</v>
      </c>
      <c r="B78" s="26" t="s">
        <v>166</v>
      </c>
      <c r="C78" s="24" t="s">
        <v>117</v>
      </c>
      <c r="D78" s="27">
        <v>0.8</v>
      </c>
      <c r="E78" s="27"/>
      <c r="F78" s="71" t="s">
        <v>117</v>
      </c>
      <c r="G78" s="27">
        <v>552.81446400000004</v>
      </c>
      <c r="H78" s="27" t="s">
        <v>117</v>
      </c>
      <c r="I78" s="27">
        <v>3.2199434078178073</v>
      </c>
    </row>
    <row r="79" spans="1:14" hidden="1" x14ac:dyDescent="0.2">
      <c r="A79" s="10">
        <v>0</v>
      </c>
      <c r="B79" s="26">
        <v>0</v>
      </c>
      <c r="C79" s="24" t="s">
        <v>117</v>
      </c>
      <c r="D79" s="27" t="s">
        <v>117</v>
      </c>
      <c r="E79" s="27" t="s">
        <v>117</v>
      </c>
      <c r="F79" s="27" t="s">
        <v>117</v>
      </c>
      <c r="G79" s="27" t="s">
        <v>117</v>
      </c>
      <c r="H79" s="27" t="s">
        <v>117</v>
      </c>
      <c r="I79" s="27" t="s">
        <v>117</v>
      </c>
    </row>
    <row r="80" spans="1:14" hidden="1" x14ac:dyDescent="0.2">
      <c r="A80" s="10">
        <v>0</v>
      </c>
      <c r="B80" s="26">
        <v>0</v>
      </c>
      <c r="C80" s="24" t="s">
        <v>117</v>
      </c>
      <c r="D80" s="27" t="s">
        <v>117</v>
      </c>
      <c r="E80" s="27" t="s">
        <v>117</v>
      </c>
      <c r="F80" s="27" t="s">
        <v>117</v>
      </c>
      <c r="G80" s="27" t="s">
        <v>117</v>
      </c>
      <c r="H80" s="27" t="s">
        <v>117</v>
      </c>
      <c r="I80" s="27" t="s">
        <v>117</v>
      </c>
    </row>
    <row r="81" spans="1:14" customFormat="1" ht="12.75" hidden="1" x14ac:dyDescent="0.2">
      <c r="A81" s="10">
        <v>0</v>
      </c>
      <c r="B81" s="4">
        <v>0</v>
      </c>
      <c r="C81" s="3" t="s">
        <v>117</v>
      </c>
      <c r="D81" s="16" t="s">
        <v>117</v>
      </c>
      <c r="E81" s="48" t="s">
        <v>117</v>
      </c>
      <c r="F81" s="44" t="s">
        <v>117</v>
      </c>
      <c r="G81" s="49" t="s">
        <v>117</v>
      </c>
      <c r="H81" s="3" t="s">
        <v>117</v>
      </c>
      <c r="I81" s="14" t="s">
        <v>117</v>
      </c>
    </row>
    <row r="82" spans="1:14" x14ac:dyDescent="0.2">
      <c r="A82" s="10">
        <v>1</v>
      </c>
      <c r="B82" s="94" t="s">
        <v>167</v>
      </c>
      <c r="C82" s="95" t="s">
        <v>117</v>
      </c>
      <c r="D82" s="91" t="s">
        <v>117</v>
      </c>
      <c r="E82" s="91"/>
      <c r="F82" s="93" t="s">
        <v>117</v>
      </c>
      <c r="G82" s="91" t="s">
        <v>117</v>
      </c>
      <c r="H82" s="91">
        <v>3503.9599182745678</v>
      </c>
      <c r="I82" s="27" t="s">
        <v>117</v>
      </c>
      <c r="L82" s="63">
        <f>SUM(G83:G84)</f>
        <v>3503.9599182745678</v>
      </c>
      <c r="N82" s="218">
        <v>103.87190882828709</v>
      </c>
    </row>
    <row r="83" spans="1:14" x14ac:dyDescent="0.2">
      <c r="A83" s="10">
        <v>1</v>
      </c>
      <c r="B83" s="31" t="s">
        <v>168</v>
      </c>
      <c r="C83" s="24" t="s">
        <v>117</v>
      </c>
      <c r="D83" s="27">
        <v>114.78869388556878</v>
      </c>
      <c r="E83" s="27"/>
      <c r="F83" s="71">
        <v>20.570242857079101</v>
      </c>
      <c r="G83" s="27">
        <v>2361.2313104730606</v>
      </c>
      <c r="H83" s="27" t="s">
        <v>117</v>
      </c>
      <c r="I83" s="27">
        <v>13.75331451618953</v>
      </c>
      <c r="M83" s="218">
        <v>103.18598908661214</v>
      </c>
    </row>
    <row r="84" spans="1:14" x14ac:dyDescent="0.2">
      <c r="A84" s="10">
        <v>1</v>
      </c>
      <c r="B84" s="31" t="s">
        <v>169</v>
      </c>
      <c r="C84" s="24" t="s">
        <v>117</v>
      </c>
      <c r="D84" s="27">
        <v>185.0882718101243</v>
      </c>
      <c r="E84" s="27"/>
      <c r="F84" s="71">
        <v>6.1739655172413794</v>
      </c>
      <c r="G84" s="27">
        <v>1142.728607801507</v>
      </c>
      <c r="H84" s="27" t="s">
        <v>117</v>
      </c>
      <c r="I84" s="27">
        <v>6.6559789716632363</v>
      </c>
      <c r="K84" s="63"/>
      <c r="M84" s="218">
        <v>105.31852316621244</v>
      </c>
    </row>
    <row r="85" spans="1:14" x14ac:dyDescent="0.2">
      <c r="A85" s="10">
        <v>1</v>
      </c>
      <c r="B85" s="94" t="s">
        <v>170</v>
      </c>
      <c r="C85" s="95" t="s">
        <v>117</v>
      </c>
      <c r="D85" s="91" t="s">
        <v>117</v>
      </c>
      <c r="E85" s="91"/>
      <c r="F85" s="93" t="s">
        <v>117</v>
      </c>
      <c r="G85" s="91" t="s">
        <v>117</v>
      </c>
      <c r="H85" s="91">
        <v>1024.5845984130451</v>
      </c>
      <c r="I85" s="27" t="s">
        <v>117</v>
      </c>
      <c r="L85" s="63">
        <f>SUM(G87:G91)</f>
        <v>1024.5845984130451</v>
      </c>
      <c r="N85" s="218">
        <v>105.22466736264413</v>
      </c>
    </row>
    <row r="86" spans="1:14" customFormat="1" ht="12.75" hidden="1" x14ac:dyDescent="0.2">
      <c r="A86" s="10">
        <v>0</v>
      </c>
      <c r="B86" s="5" t="s">
        <v>171</v>
      </c>
      <c r="C86" s="3" t="s">
        <v>117</v>
      </c>
      <c r="D86" s="47" t="s">
        <v>117</v>
      </c>
      <c r="E86" s="48" t="s">
        <v>117</v>
      </c>
      <c r="F86" s="50" t="s">
        <v>117</v>
      </c>
      <c r="G86" s="2" t="s">
        <v>117</v>
      </c>
      <c r="H86" s="3" t="s">
        <v>117</v>
      </c>
      <c r="I86" s="14" t="s">
        <v>117</v>
      </c>
    </row>
    <row r="87" spans="1:14" x14ac:dyDescent="0.2">
      <c r="A87" s="10">
        <v>1</v>
      </c>
      <c r="B87" s="31" t="s">
        <v>172</v>
      </c>
      <c r="C87" s="24" t="s">
        <v>117</v>
      </c>
      <c r="D87" s="27" t="s">
        <v>117</v>
      </c>
      <c r="E87" s="27"/>
      <c r="F87" s="71" t="s">
        <v>117</v>
      </c>
      <c r="G87" s="27">
        <v>392.00143427187157</v>
      </c>
      <c r="H87" s="27" t="s">
        <v>117</v>
      </c>
      <c r="I87" s="27">
        <v>2.2832659352032407</v>
      </c>
      <c r="M87" s="218">
        <v>105.78629199382344</v>
      </c>
    </row>
    <row r="88" spans="1:14" x14ac:dyDescent="0.2">
      <c r="A88" s="10">
        <v>1</v>
      </c>
      <c r="B88" s="31" t="s">
        <v>173</v>
      </c>
      <c r="C88" s="24" t="s">
        <v>117</v>
      </c>
      <c r="D88" s="27" t="s">
        <v>117</v>
      </c>
      <c r="E88" s="27"/>
      <c r="F88" s="71" t="s">
        <v>117</v>
      </c>
      <c r="G88" s="27">
        <v>414.92933610813657</v>
      </c>
      <c r="H88" s="27" t="s">
        <v>117</v>
      </c>
      <c r="I88" s="27">
        <v>2.4168126333822078</v>
      </c>
      <c r="M88" s="218">
        <v>107.12313838800398</v>
      </c>
    </row>
    <row r="89" spans="1:14" x14ac:dyDescent="0.2">
      <c r="A89" s="10">
        <v>1</v>
      </c>
      <c r="B89" s="31" t="s">
        <v>174</v>
      </c>
      <c r="C89" s="24" t="s">
        <v>117</v>
      </c>
      <c r="D89" s="27" t="s">
        <v>117</v>
      </c>
      <c r="E89" s="27"/>
      <c r="F89" s="71" t="s">
        <v>117</v>
      </c>
      <c r="G89" s="27">
        <v>217.65382803303689</v>
      </c>
      <c r="H89" s="27" t="s">
        <v>117</v>
      </c>
      <c r="I89" s="27">
        <v>1.2677544717087719</v>
      </c>
      <c r="M89" s="218">
        <v>100.85298079267169</v>
      </c>
    </row>
    <row r="90" spans="1:14" customFormat="1" ht="12.75" hidden="1" x14ac:dyDescent="0.2">
      <c r="A90" s="10">
        <v>0</v>
      </c>
      <c r="B90" s="4">
        <v>0</v>
      </c>
      <c r="C90" s="3" t="s">
        <v>117</v>
      </c>
      <c r="D90" s="3" t="s">
        <v>117</v>
      </c>
      <c r="E90" s="48" t="s">
        <v>117</v>
      </c>
      <c r="F90" s="44" t="s">
        <v>117</v>
      </c>
      <c r="G90" s="15" t="s">
        <v>117</v>
      </c>
      <c r="H90" s="16" t="s">
        <v>117</v>
      </c>
      <c r="I90" s="14" t="s">
        <v>117</v>
      </c>
    </row>
    <row r="91" spans="1:14" customFormat="1" ht="12.75" hidden="1" x14ac:dyDescent="0.2">
      <c r="A91" s="10">
        <v>0</v>
      </c>
      <c r="B91" s="5" t="s">
        <v>175</v>
      </c>
      <c r="C91" s="3" t="s">
        <v>117</v>
      </c>
      <c r="D91" s="51" t="s">
        <v>117</v>
      </c>
      <c r="E91" s="48" t="s">
        <v>117</v>
      </c>
      <c r="F91" s="44" t="s">
        <v>117</v>
      </c>
      <c r="G91" s="52" t="s">
        <v>117</v>
      </c>
      <c r="H91" s="3" t="s">
        <v>117</v>
      </c>
      <c r="I91" s="14" t="s">
        <v>117</v>
      </c>
    </row>
    <row r="92" spans="1:14" x14ac:dyDescent="0.2">
      <c r="A92" s="10">
        <v>1</v>
      </c>
      <c r="B92" s="31" t="s">
        <v>176</v>
      </c>
      <c r="C92" s="24" t="s">
        <v>117</v>
      </c>
      <c r="D92" s="27" t="s">
        <v>117</v>
      </c>
      <c r="E92" s="27"/>
      <c r="F92" s="71" t="s">
        <v>117</v>
      </c>
      <c r="G92" s="27">
        <v>803.64568556485676</v>
      </c>
      <c r="H92" s="27" t="s">
        <v>117</v>
      </c>
      <c r="I92" s="27">
        <v>4.680944143052999</v>
      </c>
      <c r="L92" s="63">
        <f>+G92</f>
        <v>803.64568556485676</v>
      </c>
      <c r="M92" s="218">
        <v>99.972472921172965</v>
      </c>
    </row>
    <row r="93" spans="1:14" customFormat="1" ht="12.75" hidden="1" x14ac:dyDescent="0.2">
      <c r="A93" s="10">
        <v>0</v>
      </c>
      <c r="B93" s="3">
        <v>0</v>
      </c>
      <c r="C93" s="3" t="s">
        <v>117</v>
      </c>
      <c r="D93" s="3" t="s">
        <v>117</v>
      </c>
      <c r="E93" s="48" t="s">
        <v>117</v>
      </c>
      <c r="F93" s="44" t="s">
        <v>117</v>
      </c>
      <c r="G93" s="15" t="s">
        <v>117</v>
      </c>
      <c r="H93" s="14" t="s">
        <v>117</v>
      </c>
      <c r="I93" s="14" t="s">
        <v>117</v>
      </c>
    </row>
    <row r="94" spans="1:14" x14ac:dyDescent="0.2">
      <c r="A94" s="10">
        <v>1</v>
      </c>
      <c r="B94" s="37" t="s">
        <v>4</v>
      </c>
      <c r="C94" s="38" t="s">
        <v>117</v>
      </c>
      <c r="D94" s="64" t="s">
        <v>117</v>
      </c>
      <c r="E94" s="65"/>
      <c r="F94" s="155" t="s">
        <v>117</v>
      </c>
      <c r="G94" s="39">
        <v>17168.452795095822</v>
      </c>
      <c r="H94" s="38" t="s">
        <v>117</v>
      </c>
      <c r="I94" s="38">
        <v>100</v>
      </c>
      <c r="K94" s="63"/>
      <c r="L94" s="63">
        <f>SUM(L31:L92)</f>
        <v>17168.452795095822</v>
      </c>
      <c r="M94" s="218"/>
    </row>
    <row r="95" spans="1:14" customFormat="1" ht="12.75" hidden="1" x14ac:dyDescent="0.2">
      <c r="A95" s="10">
        <v>0</v>
      </c>
      <c r="B95" s="5" t="s">
        <v>49</v>
      </c>
      <c r="C95" s="3" t="s">
        <v>117</v>
      </c>
      <c r="D95" s="3" t="s">
        <v>117</v>
      </c>
      <c r="E95" s="48" t="s">
        <v>117</v>
      </c>
      <c r="F95" s="44" t="s">
        <v>117</v>
      </c>
      <c r="G95" s="15" t="s">
        <v>117</v>
      </c>
      <c r="H95" s="14" t="s">
        <v>117</v>
      </c>
      <c r="I95" s="3" t="s">
        <v>117</v>
      </c>
    </row>
    <row r="96" spans="1:14" customFormat="1" ht="12.75" hidden="1" x14ac:dyDescent="0.2">
      <c r="A96" s="10">
        <v>0</v>
      </c>
      <c r="B96" s="47">
        <v>0</v>
      </c>
      <c r="C96" s="3" t="s">
        <v>117</v>
      </c>
      <c r="D96" s="47" t="s">
        <v>117</v>
      </c>
      <c r="E96" s="48" t="s">
        <v>117</v>
      </c>
      <c r="F96" s="48" t="s">
        <v>117</v>
      </c>
      <c r="G96" s="53" t="s">
        <v>117</v>
      </c>
      <c r="H96" s="14" t="s">
        <v>117</v>
      </c>
      <c r="I96" s="3" t="s">
        <v>117</v>
      </c>
    </row>
    <row r="97" spans="1:12" customFormat="1" ht="12.75" hidden="1" x14ac:dyDescent="0.2">
      <c r="A97" s="10">
        <v>0</v>
      </c>
      <c r="B97" s="47">
        <v>0</v>
      </c>
      <c r="C97" s="3" t="s">
        <v>117</v>
      </c>
      <c r="D97" s="47" t="s">
        <v>117</v>
      </c>
      <c r="E97" s="48" t="s">
        <v>117</v>
      </c>
      <c r="F97" s="48" t="s">
        <v>117</v>
      </c>
      <c r="G97" s="53" t="s">
        <v>117</v>
      </c>
      <c r="H97" s="3" t="s">
        <v>117</v>
      </c>
      <c r="I97" s="3" t="s">
        <v>117</v>
      </c>
    </row>
    <row r="98" spans="1:12" customFormat="1" ht="12.75" hidden="1" x14ac:dyDescent="0.2">
      <c r="A98" s="10">
        <v>0</v>
      </c>
      <c r="B98" s="47">
        <v>0</v>
      </c>
      <c r="C98" s="3" t="s">
        <v>117</v>
      </c>
      <c r="D98" s="47" t="s">
        <v>117</v>
      </c>
      <c r="E98" s="48" t="s">
        <v>117</v>
      </c>
      <c r="F98" s="48" t="s">
        <v>117</v>
      </c>
      <c r="G98" s="53" t="s">
        <v>117</v>
      </c>
      <c r="H98" s="3" t="s">
        <v>117</v>
      </c>
      <c r="I98" s="3" t="s">
        <v>117</v>
      </c>
    </row>
    <row r="99" spans="1:12" x14ac:dyDescent="0.2">
      <c r="A99" s="10">
        <v>1</v>
      </c>
      <c r="B99" s="41" t="s">
        <v>5</v>
      </c>
      <c r="C99" s="42" t="s">
        <v>117</v>
      </c>
      <c r="D99" s="66" t="s">
        <v>117</v>
      </c>
      <c r="E99" s="66"/>
      <c r="F99" s="156" t="s">
        <v>117</v>
      </c>
      <c r="G99" s="41">
        <v>17168.452795095822</v>
      </c>
      <c r="H99" s="57" t="s">
        <v>117</v>
      </c>
      <c r="I99" s="57" t="s">
        <v>117</v>
      </c>
    </row>
    <row r="100" spans="1:12" x14ac:dyDescent="0.2">
      <c r="A100" s="10">
        <v>1</v>
      </c>
      <c r="B100" s="33" t="s">
        <v>177</v>
      </c>
      <c r="C100" s="42" t="s">
        <v>117</v>
      </c>
      <c r="D100" s="67" t="s">
        <v>117</v>
      </c>
      <c r="E100" s="59"/>
      <c r="F100" s="170">
        <v>0.21460565993869776</v>
      </c>
      <c r="G100" s="35" t="s">
        <v>117</v>
      </c>
      <c r="H100" s="59" t="s">
        <v>117</v>
      </c>
      <c r="I100" s="59" t="s">
        <v>117</v>
      </c>
    </row>
    <row r="101" spans="1:12" customFormat="1" ht="12.75" hidden="1" x14ac:dyDescent="0.2">
      <c r="A101" s="10">
        <v>0</v>
      </c>
      <c r="B101" s="5">
        <v>0</v>
      </c>
      <c r="C101" s="3" t="s">
        <v>117</v>
      </c>
      <c r="D101" s="16" t="s">
        <v>117</v>
      </c>
      <c r="E101" s="16" t="s">
        <v>117</v>
      </c>
      <c r="F101" s="15" t="s">
        <v>117</v>
      </c>
      <c r="G101" s="20" t="s">
        <v>117</v>
      </c>
      <c r="H101" s="3" t="s">
        <v>117</v>
      </c>
      <c r="I101" s="3" t="s">
        <v>117</v>
      </c>
    </row>
    <row r="102" spans="1:12" customFormat="1" ht="12.75" hidden="1" x14ac:dyDescent="0.2">
      <c r="A102" s="10">
        <v>0</v>
      </c>
      <c r="B102" s="5">
        <v>0</v>
      </c>
      <c r="C102" s="54" t="s">
        <v>117</v>
      </c>
      <c r="D102" s="21" t="s">
        <v>117</v>
      </c>
      <c r="E102" s="21" t="s">
        <v>117</v>
      </c>
      <c r="F102" s="21" t="s">
        <v>117</v>
      </c>
      <c r="G102" s="22" t="s">
        <v>117</v>
      </c>
      <c r="H102" s="3" t="s">
        <v>117</v>
      </c>
      <c r="I102" s="3" t="s">
        <v>117</v>
      </c>
    </row>
    <row r="103" spans="1:12" x14ac:dyDescent="0.2">
      <c r="A103" s="10">
        <v>1</v>
      </c>
      <c r="B103" s="43" t="s">
        <v>6</v>
      </c>
      <c r="C103" s="24" t="s">
        <v>117</v>
      </c>
      <c r="D103" s="24" t="s">
        <v>117</v>
      </c>
      <c r="E103" s="26"/>
      <c r="F103" s="71" t="s">
        <v>117</v>
      </c>
      <c r="G103" s="27" t="s">
        <v>117</v>
      </c>
      <c r="H103" s="24">
        <v>1658.3137381077343</v>
      </c>
      <c r="I103" s="24" t="s">
        <v>117</v>
      </c>
    </row>
    <row r="104" spans="1:12" hidden="1" x14ac:dyDescent="0.2">
      <c r="A104" s="10">
        <v>0</v>
      </c>
      <c r="B104" s="43" t="s">
        <v>178</v>
      </c>
      <c r="C104" s="24" t="s">
        <v>117</v>
      </c>
      <c r="D104" s="24" t="s">
        <v>117</v>
      </c>
      <c r="E104" s="26"/>
      <c r="F104" s="71" t="s">
        <v>117</v>
      </c>
      <c r="G104" s="27" t="s">
        <v>117</v>
      </c>
      <c r="H104" s="24">
        <v>1658.3137381077343</v>
      </c>
      <c r="I104" s="24" t="s">
        <v>117</v>
      </c>
    </row>
    <row r="105" spans="1:12" x14ac:dyDescent="0.2">
      <c r="A105" s="10">
        <v>1</v>
      </c>
      <c r="B105" s="26" t="s">
        <v>179</v>
      </c>
      <c r="C105" s="24" t="s">
        <v>117</v>
      </c>
      <c r="D105" s="271">
        <v>2361.2313104730606</v>
      </c>
      <c r="E105" s="271"/>
      <c r="F105" s="271">
        <v>0.27587877877852429</v>
      </c>
      <c r="G105" s="26">
        <v>55.175755755704856</v>
      </c>
      <c r="H105" s="24" t="s">
        <v>117</v>
      </c>
      <c r="I105" s="24" t="s">
        <v>117</v>
      </c>
    </row>
    <row r="106" spans="1:12" hidden="1" x14ac:dyDescent="0.2">
      <c r="A106" s="10">
        <v>0</v>
      </c>
      <c r="B106" s="26" t="s">
        <v>180</v>
      </c>
      <c r="C106" s="24" t="s">
        <v>117</v>
      </c>
      <c r="D106" s="26" t="s">
        <v>117</v>
      </c>
      <c r="E106" s="26"/>
      <c r="F106" s="26" t="s">
        <v>117</v>
      </c>
      <c r="G106" s="26" t="s">
        <v>117</v>
      </c>
      <c r="H106" s="24" t="s">
        <v>117</v>
      </c>
      <c r="I106" s="24" t="s">
        <v>117</v>
      </c>
    </row>
    <row r="107" spans="1:12" customFormat="1" ht="12.75" x14ac:dyDescent="0.2">
      <c r="A107" s="10">
        <v>1</v>
      </c>
      <c r="B107" s="4" t="s">
        <v>181</v>
      </c>
      <c r="C107" s="3" t="s">
        <v>117</v>
      </c>
      <c r="D107" s="47">
        <v>1</v>
      </c>
      <c r="E107" s="48" t="s">
        <v>117</v>
      </c>
      <c r="F107" s="16">
        <v>169.62</v>
      </c>
      <c r="G107" s="16">
        <v>169.62</v>
      </c>
      <c r="H107" s="3" t="s">
        <v>117</v>
      </c>
      <c r="I107" s="3" t="s">
        <v>117</v>
      </c>
    </row>
    <row r="108" spans="1:12" customFormat="1" ht="12.75" x14ac:dyDescent="0.2">
      <c r="A108" s="10">
        <v>1</v>
      </c>
      <c r="B108" s="4" t="s">
        <v>182</v>
      </c>
      <c r="C108" s="3" t="s">
        <v>117</v>
      </c>
      <c r="D108" s="47">
        <v>1</v>
      </c>
      <c r="E108" s="48" t="s">
        <v>117</v>
      </c>
      <c r="F108" s="271">
        <v>0.56755089230060951</v>
      </c>
      <c r="G108" s="16">
        <v>96.267982352029392</v>
      </c>
      <c r="H108" s="14" t="s">
        <v>117</v>
      </c>
      <c r="I108" s="3" t="s">
        <v>117</v>
      </c>
    </row>
    <row r="109" spans="1:12" customFormat="1" ht="12.75" x14ac:dyDescent="0.2">
      <c r="A109" s="10">
        <v>1</v>
      </c>
      <c r="B109" s="4" t="s">
        <v>183</v>
      </c>
      <c r="C109" s="3" t="s">
        <v>117</v>
      </c>
      <c r="D109" s="47">
        <v>1</v>
      </c>
      <c r="E109" s="48" t="s">
        <v>117</v>
      </c>
      <c r="F109" s="16">
        <v>1337.25</v>
      </c>
      <c r="G109" s="16">
        <v>1337.25</v>
      </c>
      <c r="H109" s="14" t="s">
        <v>117</v>
      </c>
      <c r="I109" s="3" t="s">
        <v>117</v>
      </c>
    </row>
    <row r="110" spans="1:12" customFormat="1" ht="12.75" hidden="1" x14ac:dyDescent="0.2">
      <c r="A110" s="10">
        <v>0</v>
      </c>
      <c r="B110" s="4" t="s">
        <v>184</v>
      </c>
      <c r="C110" s="3" t="s">
        <v>117</v>
      </c>
      <c r="D110" s="47" t="s">
        <v>117</v>
      </c>
      <c r="E110" s="48" t="s">
        <v>117</v>
      </c>
      <c r="F110" s="48" t="s">
        <v>117</v>
      </c>
      <c r="G110" s="53" t="s">
        <v>117</v>
      </c>
      <c r="H110" s="3" t="s">
        <v>117</v>
      </c>
      <c r="I110" s="3" t="s">
        <v>117</v>
      </c>
    </row>
    <row r="111" spans="1:12" customFormat="1" ht="12.75" hidden="1" x14ac:dyDescent="0.2">
      <c r="A111" s="10">
        <v>0</v>
      </c>
      <c r="B111" s="55" t="s">
        <v>185</v>
      </c>
      <c r="C111" s="3" t="s">
        <v>117</v>
      </c>
      <c r="D111" s="47" t="s">
        <v>117</v>
      </c>
      <c r="E111" s="48" t="s">
        <v>117</v>
      </c>
      <c r="F111" s="51" t="s">
        <v>117</v>
      </c>
      <c r="G111" s="56" t="s">
        <v>117</v>
      </c>
      <c r="H111" s="14" t="s">
        <v>117</v>
      </c>
      <c r="I111" s="3" t="s">
        <v>117</v>
      </c>
    </row>
    <row r="112" spans="1:12" x14ac:dyDescent="0.2">
      <c r="A112" s="10">
        <v>1</v>
      </c>
      <c r="B112" s="33" t="s">
        <v>7</v>
      </c>
      <c r="C112" s="34" t="s">
        <v>117</v>
      </c>
      <c r="D112" s="34" t="s">
        <v>117</v>
      </c>
      <c r="E112" s="35"/>
      <c r="F112" s="157" t="s">
        <v>117</v>
      </c>
      <c r="G112" s="36">
        <v>15510.139056988088</v>
      </c>
      <c r="H112" s="35" t="s">
        <v>117</v>
      </c>
      <c r="I112" s="34" t="s">
        <v>117</v>
      </c>
      <c r="L112" s="63" t="e">
        <f>+L94-G105-G106</f>
        <v>#VALUE!</v>
      </c>
    </row>
    <row r="113" spans="1:14" x14ac:dyDescent="0.2">
      <c r="A113" s="10">
        <v>1</v>
      </c>
      <c r="B113" s="33" t="s">
        <v>8</v>
      </c>
      <c r="C113" s="42" t="s">
        <v>117</v>
      </c>
      <c r="D113" s="42" t="s">
        <v>117</v>
      </c>
      <c r="E113" s="41"/>
      <c r="F113" s="158">
        <v>0.1938767382123511</v>
      </c>
      <c r="G113" s="60" t="s">
        <v>117</v>
      </c>
      <c r="H113" s="42" t="s">
        <v>117</v>
      </c>
      <c r="I113" s="42" t="s">
        <v>117</v>
      </c>
      <c r="L113" s="10" t="e">
        <f>L112/G9-F113</f>
        <v>#VALUE!</v>
      </c>
      <c r="N113" s="10">
        <v>99.942232420494875</v>
      </c>
    </row>
    <row r="114" spans="1:14" hidden="1" x14ac:dyDescent="0.2"/>
    <row r="115" spans="1:14" x14ac:dyDescent="0.2">
      <c r="B115" s="10" t="s">
        <v>57</v>
      </c>
    </row>
  </sheetData>
  <autoFilter ref="A1:H113">
    <filterColumn colId="0">
      <filters>
        <filter val="1"/>
      </filters>
    </filterColumn>
  </autoFilter>
  <phoneticPr fontId="4" type="noConversion"/>
  <conditionalFormatting sqref="E25:E26 D22:D26 F22:I26 E22:E23 D20:I21 C33 D27:I27 I55:I73 D74:I80 I81 D82:I85 I86 D87:I89 I90:I91 I93 D92:I92 D31:I54 C3:I3 D55:H72 D57:G74">
    <cfRule type="cellIs" dxfId="21" priority="1" stopIfTrue="1" operator="equal">
      <formula>0</formula>
    </cfRule>
  </conditionalFormatting>
  <pageMargins left="0.75" right="0.75" top="1" bottom="1" header="0" footer="0"/>
  <pageSetup paperSize="9" scale="86" orientation="portrait" r:id="rId1"/>
  <headerFooter alignWithMargins="0"/>
  <colBreaks count="1" manualBreakCount="1">
    <brk id="9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N115"/>
  <sheetViews>
    <sheetView workbookViewId="0"/>
  </sheetViews>
  <sheetFormatPr defaultRowHeight="12" x14ac:dyDescent="0.2"/>
  <cols>
    <col min="1" max="1" width="3.28515625" style="10" customWidth="1"/>
    <col min="2" max="2" width="40.7109375" style="10" customWidth="1"/>
    <col min="3" max="3" width="4.85546875" style="10" customWidth="1"/>
    <col min="4" max="4" width="10.28515625" style="10" bestFit="1" customWidth="1"/>
    <col min="5" max="5" width="4.85546875" style="10" customWidth="1"/>
    <col min="6" max="6" width="9.7109375" style="10" customWidth="1"/>
    <col min="7" max="8" width="9.140625" style="10"/>
    <col min="9" max="9" width="9.140625" style="23"/>
    <col min="10" max="11" width="9.140625" style="10"/>
    <col min="12" max="14" width="9.140625" style="10" hidden="1" customWidth="1"/>
    <col min="15" max="16384" width="9.140625" style="10"/>
  </cols>
  <sheetData>
    <row r="1" spans="1:9" x14ac:dyDescent="0.2">
      <c r="C1" s="10">
        <v>2</v>
      </c>
      <c r="D1" s="10">
        <v>3</v>
      </c>
      <c r="F1" s="10">
        <v>6</v>
      </c>
      <c r="G1" s="10">
        <v>7</v>
      </c>
      <c r="H1" s="10">
        <v>8</v>
      </c>
    </row>
    <row r="2" spans="1:9" hidden="1" x14ac:dyDescent="0.2"/>
    <row r="3" spans="1:9" x14ac:dyDescent="0.2">
      <c r="A3" s="10">
        <v>1</v>
      </c>
      <c r="B3" s="95" t="s">
        <v>116</v>
      </c>
      <c r="C3" s="27" t="s">
        <v>117</v>
      </c>
      <c r="D3" s="27" t="s">
        <v>117</v>
      </c>
      <c r="E3" s="27"/>
      <c r="F3" s="27" t="s">
        <v>117</v>
      </c>
      <c r="G3" s="27" t="s">
        <v>117</v>
      </c>
      <c r="H3" s="27" t="s">
        <v>117</v>
      </c>
      <c r="I3" s="27" t="s">
        <v>117</v>
      </c>
    </row>
    <row r="4" spans="1:9" x14ac:dyDescent="0.2">
      <c r="A4" s="10">
        <v>1</v>
      </c>
      <c r="B4" s="95" t="s">
        <v>0</v>
      </c>
      <c r="C4" s="24" t="s">
        <v>117</v>
      </c>
      <c r="D4" s="24" t="s">
        <v>117</v>
      </c>
      <c r="E4" s="24"/>
      <c r="F4" s="24" t="s">
        <v>117</v>
      </c>
      <c r="G4" s="24" t="s">
        <v>117</v>
      </c>
      <c r="H4" s="24" t="s">
        <v>117</v>
      </c>
      <c r="I4" s="25" t="s">
        <v>117</v>
      </c>
    </row>
    <row r="5" spans="1:9" x14ac:dyDescent="0.2">
      <c r="A5" s="10">
        <v>1</v>
      </c>
      <c r="B5" s="24" t="s">
        <v>117</v>
      </c>
      <c r="C5" s="24" t="s">
        <v>117</v>
      </c>
      <c r="D5" s="61" t="s">
        <v>117</v>
      </c>
      <c r="E5" s="62"/>
      <c r="F5" s="62" t="s">
        <v>117</v>
      </c>
      <c r="G5" s="175" t="s">
        <v>118</v>
      </c>
      <c r="H5" s="62"/>
      <c r="I5" s="61" t="s">
        <v>117</v>
      </c>
    </row>
    <row r="6" spans="1:9" x14ac:dyDescent="0.2">
      <c r="A6" s="10">
        <v>1</v>
      </c>
      <c r="B6" s="79" t="s">
        <v>119</v>
      </c>
      <c r="C6" s="24" t="s">
        <v>117</v>
      </c>
      <c r="D6" s="61" t="s">
        <v>117</v>
      </c>
      <c r="E6" s="62"/>
      <c r="F6" s="62" t="s">
        <v>117</v>
      </c>
      <c r="G6" s="62" t="s">
        <v>117</v>
      </c>
      <c r="H6" s="62" t="s">
        <v>117</v>
      </c>
      <c r="I6" s="61" t="s">
        <v>117</v>
      </c>
    </row>
    <row r="7" spans="1:9" x14ac:dyDescent="0.2">
      <c r="A7" s="10">
        <v>1</v>
      </c>
      <c r="B7" s="95" t="s">
        <v>88</v>
      </c>
      <c r="C7" s="24" t="s">
        <v>117</v>
      </c>
      <c r="D7" s="61" t="s">
        <v>117</v>
      </c>
      <c r="E7" s="62"/>
      <c r="F7" s="62" t="s">
        <v>117</v>
      </c>
      <c r="G7" s="62" t="s">
        <v>117</v>
      </c>
      <c r="H7" s="62" t="s">
        <v>117</v>
      </c>
      <c r="I7" s="61" t="s">
        <v>117</v>
      </c>
    </row>
    <row r="8" spans="1:9" x14ac:dyDescent="0.2">
      <c r="A8" s="10">
        <v>1</v>
      </c>
      <c r="B8" s="24" t="s">
        <v>117</v>
      </c>
      <c r="C8" s="24" t="s">
        <v>117</v>
      </c>
      <c r="D8" s="61" t="s">
        <v>117</v>
      </c>
      <c r="E8" s="62"/>
      <c r="F8" s="62" t="s">
        <v>117</v>
      </c>
      <c r="G8" s="62" t="s">
        <v>117</v>
      </c>
      <c r="H8" s="62" t="s">
        <v>117</v>
      </c>
      <c r="I8" s="61" t="s">
        <v>117</v>
      </c>
    </row>
    <row r="9" spans="1:9" x14ac:dyDescent="0.2">
      <c r="A9" s="10">
        <v>1</v>
      </c>
      <c r="B9" s="95" t="s">
        <v>120</v>
      </c>
      <c r="C9" s="95" t="s">
        <v>117</v>
      </c>
      <c r="D9" s="101" t="s">
        <v>117</v>
      </c>
      <c r="E9" s="102"/>
      <c r="F9" s="102" t="s">
        <v>117</v>
      </c>
      <c r="G9" s="144">
        <v>45000</v>
      </c>
      <c r="H9" s="145" t="s">
        <v>1</v>
      </c>
      <c r="I9" s="61" t="s">
        <v>117</v>
      </c>
    </row>
    <row r="10" spans="1:9" x14ac:dyDescent="0.2">
      <c r="A10" s="10">
        <v>1</v>
      </c>
      <c r="B10" s="24" t="s">
        <v>117</v>
      </c>
      <c r="C10" s="24" t="s">
        <v>117</v>
      </c>
      <c r="D10" s="61" t="s">
        <v>117</v>
      </c>
      <c r="E10" s="62"/>
      <c r="F10" s="62" t="s">
        <v>117</v>
      </c>
      <c r="G10" s="96" t="s">
        <v>117</v>
      </c>
      <c r="H10" s="97" t="s">
        <v>117</v>
      </c>
      <c r="I10" s="61" t="s">
        <v>117</v>
      </c>
    </row>
    <row r="11" spans="1:9" x14ac:dyDescent="0.2">
      <c r="A11" s="10">
        <v>1</v>
      </c>
      <c r="B11" s="24" t="s">
        <v>121</v>
      </c>
      <c r="C11" s="24" t="s">
        <v>117</v>
      </c>
      <c r="D11" s="61" t="s">
        <v>117</v>
      </c>
      <c r="E11" s="62"/>
      <c r="F11" s="62" t="s">
        <v>117</v>
      </c>
      <c r="G11" s="96">
        <v>50000</v>
      </c>
      <c r="H11" s="97" t="s">
        <v>1</v>
      </c>
      <c r="I11" s="61" t="s">
        <v>117</v>
      </c>
    </row>
    <row r="12" spans="1:9" x14ac:dyDescent="0.2">
      <c r="A12" s="10">
        <v>1</v>
      </c>
      <c r="B12" s="24" t="s">
        <v>122</v>
      </c>
      <c r="C12" s="24" t="s">
        <v>117</v>
      </c>
      <c r="D12" s="61" t="s">
        <v>117</v>
      </c>
      <c r="E12" s="62"/>
      <c r="F12" s="62" t="s">
        <v>117</v>
      </c>
      <c r="G12" s="40">
        <v>10</v>
      </c>
      <c r="H12" s="73" t="s">
        <v>2</v>
      </c>
      <c r="I12" s="61" t="s">
        <v>117</v>
      </c>
    </row>
    <row r="13" spans="1:9" hidden="1" x14ac:dyDescent="0.2">
      <c r="A13" s="10">
        <v>0</v>
      </c>
      <c r="B13" s="24" t="s">
        <v>117</v>
      </c>
      <c r="C13" s="24" t="s">
        <v>117</v>
      </c>
      <c r="D13" s="61" t="s">
        <v>117</v>
      </c>
      <c r="E13" s="62" t="s">
        <v>117</v>
      </c>
      <c r="F13" s="62" t="s">
        <v>117</v>
      </c>
      <c r="G13" s="62" t="s">
        <v>117</v>
      </c>
      <c r="H13" s="62" t="s">
        <v>117</v>
      </c>
      <c r="I13" s="61" t="s">
        <v>117</v>
      </c>
    </row>
    <row r="14" spans="1:9" hidden="1" x14ac:dyDescent="0.2">
      <c r="A14" s="10">
        <v>0</v>
      </c>
      <c r="B14" s="24" t="s">
        <v>117</v>
      </c>
      <c r="C14" s="24" t="s">
        <v>117</v>
      </c>
      <c r="D14" s="61" t="s">
        <v>117</v>
      </c>
      <c r="E14" s="62"/>
      <c r="F14" s="62" t="s">
        <v>117</v>
      </c>
      <c r="G14" s="40" t="s">
        <v>117</v>
      </c>
      <c r="H14" s="73" t="s">
        <v>117</v>
      </c>
      <c r="I14" s="61" t="s">
        <v>117</v>
      </c>
    </row>
    <row r="15" spans="1:9" x14ac:dyDescent="0.2">
      <c r="A15" s="10">
        <v>1</v>
      </c>
      <c r="B15" s="24" t="s">
        <v>123</v>
      </c>
      <c r="C15" s="24" t="s">
        <v>117</v>
      </c>
      <c r="D15" s="61" t="s">
        <v>117</v>
      </c>
      <c r="E15" s="62"/>
      <c r="F15" s="62" t="s">
        <v>117</v>
      </c>
      <c r="G15" s="248">
        <v>0.5</v>
      </c>
      <c r="H15" s="73" t="s">
        <v>3</v>
      </c>
      <c r="I15" s="61" t="s">
        <v>117</v>
      </c>
    </row>
    <row r="16" spans="1:9" x14ac:dyDescent="0.2">
      <c r="A16" s="10">
        <v>1</v>
      </c>
      <c r="B16" s="24" t="s">
        <v>124</v>
      </c>
      <c r="C16" s="24" t="s">
        <v>117</v>
      </c>
      <c r="D16" s="61" t="s">
        <v>117</v>
      </c>
      <c r="E16" s="62"/>
      <c r="F16" s="62" t="s">
        <v>117</v>
      </c>
      <c r="G16" s="40">
        <v>1</v>
      </c>
      <c r="H16" s="73" t="s">
        <v>125</v>
      </c>
      <c r="I16" s="61" t="s">
        <v>117</v>
      </c>
    </row>
    <row r="17" spans="1:14" x14ac:dyDescent="0.2">
      <c r="A17" s="10">
        <v>1</v>
      </c>
      <c r="B17" s="24" t="s">
        <v>117</v>
      </c>
      <c r="C17" s="24" t="s">
        <v>117</v>
      </c>
      <c r="D17" s="61" t="s">
        <v>117</v>
      </c>
      <c r="E17" s="62"/>
      <c r="F17" s="62" t="s">
        <v>117</v>
      </c>
      <c r="G17" s="40" t="s">
        <v>117</v>
      </c>
      <c r="H17" s="73" t="s">
        <v>117</v>
      </c>
      <c r="I17" s="61" t="s">
        <v>117</v>
      </c>
    </row>
    <row r="18" spans="1:14" x14ac:dyDescent="0.2">
      <c r="A18" s="10">
        <v>1</v>
      </c>
      <c r="B18" s="24" t="s">
        <v>126</v>
      </c>
      <c r="C18" s="25" t="s">
        <v>117</v>
      </c>
      <c r="D18" s="25" t="s">
        <v>117</v>
      </c>
      <c r="E18" s="25" t="s">
        <v>117</v>
      </c>
      <c r="F18" s="25" t="s">
        <v>117</v>
      </c>
      <c r="G18" s="40">
        <v>12.4</v>
      </c>
      <c r="H18" s="73" t="s">
        <v>2</v>
      </c>
      <c r="I18" s="25" t="s">
        <v>117</v>
      </c>
    </row>
    <row r="19" spans="1:14" customFormat="1" ht="12.75" x14ac:dyDescent="0.2">
      <c r="A19" s="10">
        <v>1</v>
      </c>
      <c r="B19" s="24" t="s">
        <v>117</v>
      </c>
      <c r="C19" s="21" t="s">
        <v>117</v>
      </c>
      <c r="D19" s="68" t="s">
        <v>117</v>
      </c>
      <c r="E19" s="69" t="s">
        <v>117</v>
      </c>
      <c r="F19" s="69" t="s">
        <v>117</v>
      </c>
      <c r="G19" s="69" t="s">
        <v>117</v>
      </c>
      <c r="H19" s="69" t="s">
        <v>117</v>
      </c>
      <c r="I19" s="68" t="s">
        <v>117</v>
      </c>
    </row>
    <row r="20" spans="1:14" customFormat="1" ht="12.75" hidden="1" x14ac:dyDescent="0.2">
      <c r="A20" s="10">
        <v>0</v>
      </c>
      <c r="B20" s="24" t="s">
        <v>127</v>
      </c>
      <c r="C20" s="27" t="s">
        <v>117</v>
      </c>
      <c r="D20" s="27" t="s">
        <v>117</v>
      </c>
      <c r="E20" s="24" t="s">
        <v>117</v>
      </c>
      <c r="F20" s="28" t="s">
        <v>117</v>
      </c>
      <c r="G20" s="27" t="s">
        <v>117</v>
      </c>
      <c r="H20" s="24" t="s">
        <v>117</v>
      </c>
      <c r="I20" s="25" t="s">
        <v>117</v>
      </c>
    </row>
    <row r="21" spans="1:14" customFormat="1" ht="12.75" x14ac:dyDescent="0.2">
      <c r="A21" s="10">
        <v>1</v>
      </c>
      <c r="B21" s="24" t="s">
        <v>128</v>
      </c>
      <c r="C21" s="15" t="s">
        <v>117</v>
      </c>
      <c r="D21" s="15" t="s">
        <v>117</v>
      </c>
      <c r="E21" s="14" t="s">
        <v>117</v>
      </c>
      <c r="F21" s="14" t="s">
        <v>117</v>
      </c>
      <c r="G21" s="216">
        <v>40000</v>
      </c>
      <c r="H21" s="14" t="s">
        <v>129</v>
      </c>
      <c r="I21" s="14" t="s">
        <v>117</v>
      </c>
    </row>
    <row r="22" spans="1:14" customFormat="1" ht="12.75" hidden="1" x14ac:dyDescent="0.2">
      <c r="A22" s="10">
        <v>0</v>
      </c>
      <c r="B22" s="24" t="s">
        <v>117</v>
      </c>
      <c r="C22" s="15" t="s">
        <v>117</v>
      </c>
      <c r="D22" s="17" t="s">
        <v>117</v>
      </c>
      <c r="E22" s="14" t="s">
        <v>117</v>
      </c>
      <c r="F22" s="18" t="s">
        <v>117</v>
      </c>
      <c r="G22" s="15" t="s">
        <v>117</v>
      </c>
      <c r="H22" s="14" t="s">
        <v>117</v>
      </c>
      <c r="I22" s="14" t="s">
        <v>117</v>
      </c>
    </row>
    <row r="23" spans="1:14" customFormat="1" ht="12.75" hidden="1" x14ac:dyDescent="0.2">
      <c r="A23" s="10">
        <v>0</v>
      </c>
      <c r="B23" s="24" t="s">
        <v>117</v>
      </c>
      <c r="C23" s="15" t="s">
        <v>117</v>
      </c>
      <c r="D23" s="17" t="s">
        <v>117</v>
      </c>
      <c r="E23" s="14" t="s">
        <v>117</v>
      </c>
      <c r="F23" s="18" t="s">
        <v>117</v>
      </c>
      <c r="G23" s="15" t="s">
        <v>117</v>
      </c>
      <c r="H23" s="14" t="s">
        <v>117</v>
      </c>
      <c r="I23" s="14" t="s">
        <v>117</v>
      </c>
    </row>
    <row r="24" spans="1:14" customFormat="1" ht="14.25" hidden="1" x14ac:dyDescent="0.2">
      <c r="A24" s="10">
        <v>0</v>
      </c>
      <c r="B24" s="24" t="s">
        <v>117</v>
      </c>
      <c r="C24" s="15" t="s">
        <v>117</v>
      </c>
      <c r="D24" s="17" t="s">
        <v>117</v>
      </c>
      <c r="E24" s="19" t="s">
        <v>117</v>
      </c>
      <c r="F24" s="18" t="s">
        <v>117</v>
      </c>
      <c r="G24" s="15" t="s">
        <v>117</v>
      </c>
      <c r="H24" s="14" t="s">
        <v>117</v>
      </c>
      <c r="I24" s="14" t="s">
        <v>117</v>
      </c>
    </row>
    <row r="25" spans="1:14" customFormat="1" ht="12.75" hidden="1" x14ac:dyDescent="0.2">
      <c r="A25" s="10">
        <v>0</v>
      </c>
      <c r="B25" s="24" t="s">
        <v>117</v>
      </c>
      <c r="C25" s="15" t="s">
        <v>117</v>
      </c>
      <c r="D25" s="15" t="s">
        <v>117</v>
      </c>
      <c r="E25" s="14" t="s">
        <v>117</v>
      </c>
      <c r="F25" s="18" t="s">
        <v>117</v>
      </c>
      <c r="G25" s="15" t="s">
        <v>117</v>
      </c>
      <c r="H25" s="14" t="s">
        <v>117</v>
      </c>
      <c r="I25" s="14" t="s">
        <v>117</v>
      </c>
    </row>
    <row r="26" spans="1:14" customFormat="1" ht="12.75" hidden="1" x14ac:dyDescent="0.2">
      <c r="A26" s="10">
        <v>0</v>
      </c>
      <c r="B26" s="24" t="s">
        <v>117</v>
      </c>
      <c r="C26" s="15" t="s">
        <v>117</v>
      </c>
      <c r="D26" s="17" t="s">
        <v>117</v>
      </c>
      <c r="E26" s="14" t="s">
        <v>117</v>
      </c>
      <c r="F26" s="18" t="s">
        <v>117</v>
      </c>
      <c r="G26" s="15" t="s">
        <v>117</v>
      </c>
      <c r="H26" s="14" t="s">
        <v>117</v>
      </c>
      <c r="I26" s="14" t="s">
        <v>117</v>
      </c>
    </row>
    <row r="27" spans="1:14" customFormat="1" ht="12.75" hidden="1" x14ac:dyDescent="0.2">
      <c r="A27" s="10">
        <v>0</v>
      </c>
      <c r="B27" s="24" t="s">
        <v>117</v>
      </c>
      <c r="C27" s="15" t="s">
        <v>117</v>
      </c>
      <c r="D27" s="15" t="s">
        <v>117</v>
      </c>
      <c r="E27" s="14" t="s">
        <v>117</v>
      </c>
      <c r="F27" s="18" t="s">
        <v>117</v>
      </c>
      <c r="G27" s="15" t="s">
        <v>117</v>
      </c>
      <c r="H27" s="14" t="s">
        <v>117</v>
      </c>
      <c r="I27" s="14" t="s">
        <v>117</v>
      </c>
    </row>
    <row r="28" spans="1:14" x14ac:dyDescent="0.2">
      <c r="A28" s="10">
        <v>1</v>
      </c>
      <c r="B28" s="24"/>
      <c r="C28" s="27" t="s">
        <v>117</v>
      </c>
      <c r="D28" s="61" t="s">
        <v>117</v>
      </c>
      <c r="E28" s="62"/>
      <c r="F28" s="62" t="s">
        <v>117</v>
      </c>
      <c r="G28" s="62" t="s">
        <v>117</v>
      </c>
      <c r="H28" s="62" t="s">
        <v>117</v>
      </c>
      <c r="I28" s="61" t="s">
        <v>117</v>
      </c>
      <c r="L28" s="10" t="s">
        <v>9</v>
      </c>
    </row>
    <row r="29" spans="1:14" x14ac:dyDescent="0.2">
      <c r="A29" s="10">
        <v>1</v>
      </c>
      <c r="B29" s="146">
        <v>0</v>
      </c>
      <c r="C29" s="38" t="s">
        <v>117</v>
      </c>
      <c r="D29" s="147" t="s">
        <v>130</v>
      </c>
      <c r="E29" s="148"/>
      <c r="F29" s="148" t="s">
        <v>131</v>
      </c>
      <c r="G29" s="148" t="s">
        <v>132</v>
      </c>
      <c r="H29" s="148" t="s">
        <v>117</v>
      </c>
      <c r="I29" s="147" t="s">
        <v>133</v>
      </c>
    </row>
    <row r="30" spans="1:14" x14ac:dyDescent="0.2">
      <c r="A30" s="10">
        <v>1</v>
      </c>
      <c r="B30" s="149" t="s">
        <v>134</v>
      </c>
      <c r="C30" s="42" t="s">
        <v>117</v>
      </c>
      <c r="D30" s="150" t="s">
        <v>3</v>
      </c>
      <c r="E30" s="150"/>
      <c r="F30" s="150" t="s">
        <v>135</v>
      </c>
      <c r="G30" s="150" t="s">
        <v>108</v>
      </c>
      <c r="H30" s="150" t="s">
        <v>117</v>
      </c>
      <c r="I30" s="151" t="s">
        <v>136</v>
      </c>
    </row>
    <row r="31" spans="1:14" x14ac:dyDescent="0.2">
      <c r="A31" s="10">
        <v>1</v>
      </c>
      <c r="B31" s="90" t="s">
        <v>137</v>
      </c>
      <c r="C31" s="91" t="s">
        <v>117</v>
      </c>
      <c r="D31" s="91" t="s">
        <v>117</v>
      </c>
      <c r="E31" s="91"/>
      <c r="F31" s="91" t="s">
        <v>117</v>
      </c>
      <c r="G31" s="91" t="s">
        <v>117</v>
      </c>
      <c r="H31" s="91">
        <v>173.26396436144086</v>
      </c>
      <c r="I31" s="27" t="s">
        <v>117</v>
      </c>
      <c r="L31" s="63">
        <f>+H31</f>
        <v>173.26396436144086</v>
      </c>
      <c r="N31" s="218">
        <v>82.105923550942393</v>
      </c>
    </row>
    <row r="32" spans="1:14" customFormat="1" ht="12.75" hidden="1" x14ac:dyDescent="0.2">
      <c r="A32" s="10">
        <v>0</v>
      </c>
      <c r="B32" s="4" t="s">
        <v>280</v>
      </c>
      <c r="C32" s="44" t="s">
        <v>117</v>
      </c>
      <c r="D32" s="1" t="s">
        <v>117</v>
      </c>
      <c r="E32" s="3" t="s">
        <v>117</v>
      </c>
      <c r="F32" s="45" t="s">
        <v>117</v>
      </c>
      <c r="G32" s="14" t="s">
        <v>117</v>
      </c>
      <c r="H32" s="14" t="s">
        <v>117</v>
      </c>
      <c r="I32" s="14" t="s">
        <v>117</v>
      </c>
    </row>
    <row r="33" spans="1:14" x14ac:dyDescent="0.2">
      <c r="A33" s="10">
        <v>1</v>
      </c>
      <c r="B33" s="26" t="s">
        <v>139</v>
      </c>
      <c r="C33" s="27" t="s">
        <v>117</v>
      </c>
      <c r="D33" s="27">
        <v>20000</v>
      </c>
      <c r="E33" s="27"/>
      <c r="F33" s="71">
        <v>8.6631982180720435E-3</v>
      </c>
      <c r="G33" s="27">
        <v>173.26396436144086</v>
      </c>
      <c r="H33" s="27" t="s">
        <v>117</v>
      </c>
      <c r="I33" s="27">
        <v>0.96148854563345221</v>
      </c>
    </row>
    <row r="34" spans="1:14" x14ac:dyDescent="0.2">
      <c r="A34" s="10">
        <v>1</v>
      </c>
      <c r="B34" s="43" t="s">
        <v>140</v>
      </c>
      <c r="C34" s="91" t="s">
        <v>117</v>
      </c>
      <c r="D34" s="91" t="s">
        <v>117</v>
      </c>
      <c r="E34" s="91"/>
      <c r="F34" s="93" t="s">
        <v>117</v>
      </c>
      <c r="G34" s="91" t="s">
        <v>117</v>
      </c>
      <c r="H34" s="91">
        <v>4397.8418755222147</v>
      </c>
      <c r="I34" s="27" t="s">
        <v>117</v>
      </c>
      <c r="L34" s="10">
        <f>SUBTOTAL(9,G35:G54)</f>
        <v>4397.8418755222119</v>
      </c>
      <c r="N34" s="218">
        <v>93.782830980582133</v>
      </c>
    </row>
    <row r="35" spans="1:14" x14ac:dyDescent="0.2">
      <c r="A35" s="10">
        <v>1</v>
      </c>
      <c r="B35" s="26" t="s">
        <v>142</v>
      </c>
      <c r="C35" s="27" t="s">
        <v>117</v>
      </c>
      <c r="D35" s="27">
        <v>40000</v>
      </c>
      <c r="E35" s="27"/>
      <c r="F35" s="71">
        <v>2.6700000000000002E-2</v>
      </c>
      <c r="G35" s="27">
        <v>1068</v>
      </c>
      <c r="H35" s="27" t="s">
        <v>117</v>
      </c>
      <c r="I35" s="27">
        <v>5.9266205210126914</v>
      </c>
      <c r="M35" s="218">
        <v>81.901840490797568</v>
      </c>
    </row>
    <row r="36" spans="1:14" x14ac:dyDescent="0.2">
      <c r="A36" s="10">
        <v>1</v>
      </c>
      <c r="B36" s="26" t="s">
        <v>141</v>
      </c>
      <c r="C36" s="27" t="s">
        <v>117</v>
      </c>
      <c r="D36" s="27">
        <v>40000</v>
      </c>
      <c r="E36" s="27"/>
      <c r="F36" s="71">
        <v>1.47E-2</v>
      </c>
      <c r="G36" s="27">
        <v>588</v>
      </c>
      <c r="H36" s="27" t="s">
        <v>117</v>
      </c>
      <c r="I36" s="27">
        <v>3.2629708486474369</v>
      </c>
      <c r="M36" s="218">
        <v>100</v>
      </c>
    </row>
    <row r="37" spans="1:14" x14ac:dyDescent="0.2">
      <c r="A37" s="10">
        <v>1</v>
      </c>
      <c r="B37" s="26" t="s">
        <v>143</v>
      </c>
      <c r="C37" s="27" t="s">
        <v>117</v>
      </c>
      <c r="D37" s="27">
        <v>2</v>
      </c>
      <c r="E37" s="27"/>
      <c r="F37" s="71">
        <v>4.76</v>
      </c>
      <c r="G37" s="27">
        <v>9.52</v>
      </c>
      <c r="H37" s="27" t="s">
        <v>117</v>
      </c>
      <c r="I37" s="27">
        <v>5.2829051835244209E-2</v>
      </c>
    </row>
    <row r="38" spans="1:14" x14ac:dyDescent="0.2">
      <c r="A38" s="10">
        <v>1</v>
      </c>
      <c r="B38" s="11" t="s">
        <v>144</v>
      </c>
      <c r="C38" s="75" t="s">
        <v>117</v>
      </c>
      <c r="D38" s="27">
        <v>1.3</v>
      </c>
      <c r="E38" s="9" t="s">
        <v>117</v>
      </c>
      <c r="F38" s="28">
        <v>5.76</v>
      </c>
      <c r="G38" s="27">
        <v>7.4879999999999995</v>
      </c>
      <c r="H38" s="24" t="s">
        <v>117</v>
      </c>
      <c r="I38" s="24">
        <v>4.1552934888897962E-2</v>
      </c>
    </row>
    <row r="39" spans="1:14" x14ac:dyDescent="0.2">
      <c r="A39" s="10">
        <v>1</v>
      </c>
      <c r="B39" s="11" t="s">
        <v>210</v>
      </c>
      <c r="C39" s="75" t="s">
        <v>117</v>
      </c>
      <c r="D39" s="27">
        <v>4</v>
      </c>
      <c r="E39" s="9" t="s">
        <v>117</v>
      </c>
      <c r="F39" s="28">
        <v>12.8</v>
      </c>
      <c r="G39" s="27">
        <v>51.2</v>
      </c>
      <c r="H39" s="24" t="s">
        <v>117</v>
      </c>
      <c r="I39" s="24">
        <v>0.28412263171896052</v>
      </c>
    </row>
    <row r="40" spans="1:14" ht="12.75" x14ac:dyDescent="0.2">
      <c r="A40" s="10">
        <v>1</v>
      </c>
      <c r="B40" s="11" t="s">
        <v>146</v>
      </c>
      <c r="C40" s="75" t="s">
        <v>117</v>
      </c>
      <c r="D40" s="27">
        <v>912.29344729344734</v>
      </c>
      <c r="E40" s="9" t="s">
        <v>117</v>
      </c>
      <c r="F40" s="28">
        <v>0.25688935530283313</v>
      </c>
      <c r="G40" s="27">
        <v>234.35847552221284</v>
      </c>
      <c r="H40" s="24" t="s">
        <v>117</v>
      </c>
      <c r="I40" s="24">
        <v>1.3005184927932556</v>
      </c>
      <c r="L40"/>
      <c r="M40" s="218">
        <v>77.538592530641225</v>
      </c>
    </row>
    <row r="41" spans="1:14" hidden="1" x14ac:dyDescent="0.2">
      <c r="A41" s="10">
        <v>0</v>
      </c>
      <c r="B41" s="26" t="s">
        <v>53</v>
      </c>
      <c r="C41" s="27" t="s">
        <v>117</v>
      </c>
      <c r="D41" s="27">
        <v>154</v>
      </c>
      <c r="E41" s="27" t="s">
        <v>117</v>
      </c>
      <c r="F41" s="70" t="s">
        <v>117</v>
      </c>
      <c r="G41" s="27" t="s">
        <v>117</v>
      </c>
      <c r="H41" s="27" t="s">
        <v>117</v>
      </c>
      <c r="I41" s="27" t="s">
        <v>117</v>
      </c>
    </row>
    <row r="42" spans="1:14" hidden="1" x14ac:dyDescent="0.2">
      <c r="A42" s="10">
        <v>0</v>
      </c>
      <c r="B42" s="26" t="s">
        <v>12</v>
      </c>
      <c r="C42" s="27" t="s">
        <v>117</v>
      </c>
      <c r="D42" s="27">
        <v>18.5</v>
      </c>
      <c r="E42" s="27" t="s">
        <v>117</v>
      </c>
      <c r="F42" s="27" t="s">
        <v>117</v>
      </c>
      <c r="G42" s="27" t="s">
        <v>117</v>
      </c>
      <c r="H42" s="27" t="s">
        <v>117</v>
      </c>
      <c r="I42" s="27" t="s">
        <v>117</v>
      </c>
    </row>
    <row r="43" spans="1:14" hidden="1" x14ac:dyDescent="0.2">
      <c r="A43" s="10">
        <v>0</v>
      </c>
      <c r="B43" s="26" t="s">
        <v>54</v>
      </c>
      <c r="C43" s="27" t="s">
        <v>117</v>
      </c>
      <c r="D43" s="27">
        <v>132</v>
      </c>
      <c r="E43" s="27"/>
      <c r="F43" s="27" t="s">
        <v>117</v>
      </c>
      <c r="G43" s="27" t="s">
        <v>117</v>
      </c>
      <c r="H43" s="27" t="s">
        <v>117</v>
      </c>
      <c r="I43" s="27" t="s">
        <v>117</v>
      </c>
    </row>
    <row r="44" spans="1:14" x14ac:dyDescent="0.2">
      <c r="A44" s="10">
        <v>1</v>
      </c>
      <c r="B44" s="26" t="s">
        <v>147</v>
      </c>
      <c r="C44" s="27" t="s">
        <v>117</v>
      </c>
      <c r="D44" s="27" t="s">
        <v>117</v>
      </c>
      <c r="E44" s="27"/>
      <c r="F44" s="71" t="s">
        <v>117</v>
      </c>
      <c r="G44" s="27">
        <v>469.47539999999935</v>
      </c>
      <c r="H44" s="27" t="s">
        <v>117</v>
      </c>
      <c r="I44" s="27">
        <v>2.6052458237365519</v>
      </c>
    </row>
    <row r="45" spans="1:14" hidden="1" x14ac:dyDescent="0.2">
      <c r="A45" s="10">
        <v>0</v>
      </c>
      <c r="B45" s="26" t="s">
        <v>148</v>
      </c>
      <c r="C45" s="27" t="s">
        <v>117</v>
      </c>
      <c r="D45" s="27">
        <v>2</v>
      </c>
      <c r="E45" s="27"/>
      <c r="F45" s="71">
        <v>32.96</v>
      </c>
      <c r="G45" s="27">
        <v>65.92</v>
      </c>
      <c r="H45" s="27" t="s">
        <v>117</v>
      </c>
      <c r="I45" s="27">
        <v>0.36580788833816158</v>
      </c>
    </row>
    <row r="46" spans="1:14" hidden="1" x14ac:dyDescent="0.2">
      <c r="A46" s="10">
        <v>0</v>
      </c>
      <c r="B46" s="26" t="s">
        <v>191</v>
      </c>
      <c r="C46" s="27" t="s">
        <v>117</v>
      </c>
      <c r="D46" s="27">
        <v>4</v>
      </c>
      <c r="E46" s="27"/>
      <c r="F46" s="71">
        <v>15.450000000000001</v>
      </c>
      <c r="G46" s="27">
        <v>61.800000000000004</v>
      </c>
      <c r="H46" s="27" t="s">
        <v>117</v>
      </c>
      <c r="I46" s="27">
        <v>0.34294489531702654</v>
      </c>
    </row>
    <row r="47" spans="1:14" hidden="1" x14ac:dyDescent="0.2">
      <c r="A47" s="10">
        <v>0</v>
      </c>
      <c r="B47" s="26" t="s">
        <v>226</v>
      </c>
      <c r="C47" s="27" t="s">
        <v>117</v>
      </c>
      <c r="D47" s="27">
        <v>0.2</v>
      </c>
      <c r="E47" s="27"/>
      <c r="F47" s="71">
        <v>57.535800000000002</v>
      </c>
      <c r="G47" s="27">
        <v>11.507160000000001</v>
      </c>
      <c r="H47" s="27" t="s">
        <v>117</v>
      </c>
      <c r="I47" s="27">
        <v>6.3856339508030338E-2</v>
      </c>
    </row>
    <row r="48" spans="1:14" hidden="1" x14ac:dyDescent="0.2">
      <c r="A48" s="10">
        <v>0</v>
      </c>
      <c r="B48" s="26" t="s">
        <v>151</v>
      </c>
      <c r="C48" s="27" t="s">
        <v>117</v>
      </c>
      <c r="D48" s="27">
        <v>1.5</v>
      </c>
      <c r="E48" s="27"/>
      <c r="F48" s="71">
        <v>26.52</v>
      </c>
      <c r="G48" s="27">
        <v>39.78</v>
      </c>
      <c r="H48" s="27" t="s">
        <v>117</v>
      </c>
      <c r="I48" s="27">
        <v>0.22074996659727047</v>
      </c>
    </row>
    <row r="49" spans="1:14" hidden="1" x14ac:dyDescent="0.2">
      <c r="A49" s="10">
        <v>0</v>
      </c>
      <c r="B49" s="26" t="s">
        <v>281</v>
      </c>
      <c r="C49" s="27" t="s">
        <v>117</v>
      </c>
      <c r="D49" s="27">
        <v>0.4</v>
      </c>
      <c r="E49" s="27"/>
      <c r="F49" s="71">
        <v>22.577600000000004</v>
      </c>
      <c r="G49" s="27">
        <v>9.0310400000000026</v>
      </c>
      <c r="H49" s="27" t="s">
        <v>117</v>
      </c>
      <c r="I49" s="27">
        <v>5.011568070232815E-2</v>
      </c>
    </row>
    <row r="50" spans="1:14" hidden="1" x14ac:dyDescent="0.2">
      <c r="A50" s="10">
        <v>0</v>
      </c>
      <c r="B50" s="26" t="s">
        <v>194</v>
      </c>
      <c r="C50" s="27" t="s">
        <v>117</v>
      </c>
      <c r="D50" s="27">
        <v>0.4</v>
      </c>
      <c r="E50" s="27"/>
      <c r="F50" s="71">
        <v>227.83599999999998</v>
      </c>
      <c r="G50" s="27">
        <v>91.134399999999999</v>
      </c>
      <c r="H50" s="27" t="s">
        <v>117</v>
      </c>
      <c r="I50" s="27">
        <v>0.50572940562750834</v>
      </c>
    </row>
    <row r="51" spans="1:14" hidden="1" x14ac:dyDescent="0.2">
      <c r="A51" s="10">
        <v>0</v>
      </c>
      <c r="B51" s="26" t="s">
        <v>153</v>
      </c>
      <c r="C51" s="27" t="s">
        <v>117</v>
      </c>
      <c r="D51" s="27">
        <v>1</v>
      </c>
      <c r="E51" s="27"/>
      <c r="F51" s="71">
        <v>64.89</v>
      </c>
      <c r="G51" s="27">
        <v>64.89</v>
      </c>
      <c r="H51" s="27" t="s">
        <v>117</v>
      </c>
      <c r="I51" s="27">
        <v>0.36009214008287782</v>
      </c>
      <c r="L51" s="63"/>
    </row>
    <row r="52" spans="1:14" hidden="1" x14ac:dyDescent="0.2">
      <c r="A52" s="10">
        <v>0</v>
      </c>
      <c r="B52" s="26" t="s">
        <v>154</v>
      </c>
      <c r="C52" s="27" t="s">
        <v>117</v>
      </c>
      <c r="D52" s="27">
        <v>1</v>
      </c>
      <c r="E52" s="27"/>
      <c r="F52" s="71">
        <v>44.083999999999996</v>
      </c>
      <c r="G52" s="27">
        <v>44.083999999999996</v>
      </c>
      <c r="H52" s="27" t="s">
        <v>117</v>
      </c>
      <c r="I52" s="27">
        <v>0.24463402532614556</v>
      </c>
    </row>
    <row r="53" spans="1:14" hidden="1" x14ac:dyDescent="0.2">
      <c r="A53" s="10">
        <v>0</v>
      </c>
      <c r="B53" s="26" t="s">
        <v>155</v>
      </c>
      <c r="C53" s="27" t="s">
        <v>117</v>
      </c>
      <c r="D53" s="27">
        <v>2.8000000000000003</v>
      </c>
      <c r="E53" s="27"/>
      <c r="F53" s="71">
        <v>29.045999999999999</v>
      </c>
      <c r="G53" s="27">
        <v>81.328800000000001</v>
      </c>
      <c r="H53" s="27" t="s">
        <v>117</v>
      </c>
      <c r="I53" s="27">
        <v>0.45131548223720691</v>
      </c>
    </row>
    <row r="54" spans="1:14" x14ac:dyDescent="0.2">
      <c r="A54" s="10">
        <v>1</v>
      </c>
      <c r="B54" s="26" t="s">
        <v>156</v>
      </c>
      <c r="C54" s="27" t="s">
        <v>117</v>
      </c>
      <c r="D54" s="70">
        <v>3500</v>
      </c>
      <c r="E54" s="27"/>
      <c r="F54" s="71">
        <v>0.56279999999999997</v>
      </c>
      <c r="G54" s="27">
        <v>1969.8</v>
      </c>
      <c r="H54" s="27" t="s">
        <v>117</v>
      </c>
      <c r="I54" s="27">
        <v>10.930952342968911</v>
      </c>
      <c r="L54" s="10">
        <f>SUBTOTAL(9,G56:G74)</f>
        <v>6674.0266735913001</v>
      </c>
      <c r="M54" s="176"/>
      <c r="N54" s="218" t="e">
        <v>#VALUE!</v>
      </c>
    </row>
    <row r="55" spans="1:14" x14ac:dyDescent="0.2">
      <c r="A55" s="10">
        <v>1</v>
      </c>
      <c r="B55" s="88" t="s">
        <v>157</v>
      </c>
      <c r="C55" s="167" t="s">
        <v>117</v>
      </c>
      <c r="D55" s="91" t="s">
        <v>117</v>
      </c>
      <c r="E55" s="168" t="s">
        <v>117</v>
      </c>
      <c r="F55" s="169" t="s">
        <v>117</v>
      </c>
      <c r="G55" s="91" t="s">
        <v>117</v>
      </c>
      <c r="H55" s="95">
        <v>6674.0266735913001</v>
      </c>
      <c r="I55" s="95" t="s">
        <v>117</v>
      </c>
    </row>
    <row r="56" spans="1:14" x14ac:dyDescent="0.2">
      <c r="A56" s="10">
        <v>1</v>
      </c>
      <c r="B56" s="11" t="s">
        <v>158</v>
      </c>
      <c r="C56" s="75" t="s">
        <v>117</v>
      </c>
      <c r="D56" s="27">
        <v>1.6</v>
      </c>
      <c r="E56" s="9" t="s">
        <v>117</v>
      </c>
      <c r="F56" s="28">
        <v>45</v>
      </c>
      <c r="G56" s="27">
        <v>72</v>
      </c>
      <c r="H56" s="24" t="s">
        <v>117</v>
      </c>
      <c r="I56" s="24">
        <v>0.39954745085478816</v>
      </c>
    </row>
    <row r="57" spans="1:14" x14ac:dyDescent="0.2">
      <c r="A57" s="10">
        <v>1</v>
      </c>
      <c r="B57" s="11" t="s">
        <v>159</v>
      </c>
      <c r="C57" s="75" t="s">
        <v>117</v>
      </c>
      <c r="D57" s="27">
        <v>1125</v>
      </c>
      <c r="E57" s="9" t="s">
        <v>117</v>
      </c>
      <c r="F57" s="154">
        <v>0.2</v>
      </c>
      <c r="G57" s="27">
        <v>225</v>
      </c>
      <c r="H57" s="24" t="s">
        <v>117</v>
      </c>
      <c r="I57" s="24">
        <v>1.2485857839212129</v>
      </c>
    </row>
    <row r="58" spans="1:14" x14ac:dyDescent="0.2">
      <c r="A58" s="10">
        <v>1</v>
      </c>
      <c r="B58" s="11" t="s">
        <v>160</v>
      </c>
      <c r="C58" s="75" t="s">
        <v>117</v>
      </c>
      <c r="D58" s="27">
        <v>800000</v>
      </c>
      <c r="E58" s="9" t="s">
        <v>117</v>
      </c>
      <c r="F58" s="28">
        <v>2.5000000000000001E-4</v>
      </c>
      <c r="G58" s="27">
        <v>200</v>
      </c>
      <c r="H58" s="24" t="s">
        <v>117</v>
      </c>
      <c r="I58" s="24">
        <v>1.1098540301521893</v>
      </c>
    </row>
    <row r="59" spans="1:14" customFormat="1" ht="12.75" x14ac:dyDescent="0.2">
      <c r="A59" s="10">
        <v>1</v>
      </c>
      <c r="B59" s="4" t="s">
        <v>161</v>
      </c>
      <c r="C59" s="44" t="s">
        <v>117</v>
      </c>
      <c r="D59" s="27">
        <v>45000</v>
      </c>
      <c r="E59" s="9" t="s">
        <v>117</v>
      </c>
      <c r="F59" s="28">
        <v>0.05</v>
      </c>
      <c r="G59" s="27">
        <v>2250</v>
      </c>
      <c r="H59" s="14" t="s">
        <v>117</v>
      </c>
      <c r="I59" s="14">
        <v>12.48585783921213</v>
      </c>
    </row>
    <row r="60" spans="1:14" customFormat="1" ht="12.75" x14ac:dyDescent="0.2">
      <c r="A60" s="10">
        <v>1</v>
      </c>
      <c r="B60" s="4" t="s">
        <v>162</v>
      </c>
      <c r="C60" s="44" t="s">
        <v>117</v>
      </c>
      <c r="D60" s="27">
        <v>622.61538461538464</v>
      </c>
      <c r="E60" s="9" t="s">
        <v>117</v>
      </c>
      <c r="F60" s="28">
        <v>4.5353448275862052</v>
      </c>
      <c r="G60" s="27">
        <v>2823.7754641909805</v>
      </c>
      <c r="H60" s="3" t="s">
        <v>117</v>
      </c>
      <c r="I60" s="14">
        <v>15.669892895886145</v>
      </c>
    </row>
    <row r="61" spans="1:14" customFormat="1" ht="12.75" hidden="1" x14ac:dyDescent="0.2">
      <c r="A61" s="10">
        <v>0</v>
      </c>
      <c r="B61" s="4">
        <v>0</v>
      </c>
      <c r="C61" s="44" t="s">
        <v>117</v>
      </c>
      <c r="D61" s="27" t="s">
        <v>117</v>
      </c>
      <c r="E61" s="9" t="s">
        <v>117</v>
      </c>
      <c r="F61" s="28" t="s">
        <v>117</v>
      </c>
      <c r="G61" s="27" t="s">
        <v>117</v>
      </c>
      <c r="H61" s="3" t="s">
        <v>117</v>
      </c>
      <c r="I61" s="14" t="s">
        <v>117</v>
      </c>
    </row>
    <row r="62" spans="1:14" customFormat="1" ht="12.75" hidden="1" x14ac:dyDescent="0.2">
      <c r="A62" s="10">
        <v>0</v>
      </c>
      <c r="B62" s="4">
        <v>0</v>
      </c>
      <c r="C62" s="44" t="s">
        <v>117</v>
      </c>
      <c r="D62" s="27" t="s">
        <v>117</v>
      </c>
      <c r="E62" s="9" t="s">
        <v>117</v>
      </c>
      <c r="F62" s="173" t="s">
        <v>117</v>
      </c>
      <c r="G62" s="27" t="s">
        <v>117</v>
      </c>
      <c r="H62" s="3" t="s">
        <v>117</v>
      </c>
      <c r="I62" s="14" t="s">
        <v>117</v>
      </c>
    </row>
    <row r="63" spans="1:14" customFormat="1" ht="12.75" hidden="1" x14ac:dyDescent="0.2">
      <c r="A63" s="10">
        <v>0</v>
      </c>
      <c r="B63" s="4">
        <v>0</v>
      </c>
      <c r="C63" s="44" t="s">
        <v>117</v>
      </c>
      <c r="D63" s="27" t="s">
        <v>117</v>
      </c>
      <c r="E63" s="9" t="s">
        <v>117</v>
      </c>
      <c r="F63" s="173" t="s">
        <v>117</v>
      </c>
      <c r="G63" s="27" t="s">
        <v>117</v>
      </c>
      <c r="H63" s="3" t="s">
        <v>117</v>
      </c>
      <c r="I63" s="14" t="s">
        <v>117</v>
      </c>
    </row>
    <row r="64" spans="1:14" customFormat="1" ht="12.75" hidden="1" x14ac:dyDescent="0.2">
      <c r="A64" s="10">
        <v>0</v>
      </c>
      <c r="B64" s="4">
        <v>0</v>
      </c>
      <c r="C64" s="44" t="s">
        <v>117</v>
      </c>
      <c r="D64" s="27" t="s">
        <v>117</v>
      </c>
      <c r="E64" s="9" t="s">
        <v>117</v>
      </c>
      <c r="F64" s="173" t="s">
        <v>117</v>
      </c>
      <c r="G64" s="27" t="s">
        <v>117</v>
      </c>
      <c r="H64" s="3" t="s">
        <v>117</v>
      </c>
      <c r="I64" s="14" t="s">
        <v>117</v>
      </c>
    </row>
    <row r="65" spans="1:14" customFormat="1" ht="12.75" hidden="1" x14ac:dyDescent="0.2">
      <c r="A65" s="10">
        <v>0</v>
      </c>
      <c r="B65" s="4">
        <v>0</v>
      </c>
      <c r="C65" s="44" t="s">
        <v>117</v>
      </c>
      <c r="D65" s="27" t="s">
        <v>117</v>
      </c>
      <c r="E65" s="9" t="s">
        <v>117</v>
      </c>
      <c r="F65" s="173" t="s">
        <v>117</v>
      </c>
      <c r="G65" s="27" t="s">
        <v>117</v>
      </c>
      <c r="H65" s="3" t="s">
        <v>117</v>
      </c>
      <c r="I65" s="14" t="s">
        <v>117</v>
      </c>
    </row>
    <row r="66" spans="1:14" customFormat="1" ht="12.75" hidden="1" x14ac:dyDescent="0.2">
      <c r="A66" s="10">
        <v>0</v>
      </c>
      <c r="B66" s="4">
        <v>0</v>
      </c>
      <c r="C66" s="44" t="s">
        <v>117</v>
      </c>
      <c r="D66" s="27" t="s">
        <v>117</v>
      </c>
      <c r="E66" s="9" t="s">
        <v>117</v>
      </c>
      <c r="F66" s="173" t="s">
        <v>117</v>
      </c>
      <c r="G66" s="27" t="s">
        <v>117</v>
      </c>
      <c r="H66" s="3" t="s">
        <v>117</v>
      </c>
      <c r="I66" s="14" t="s">
        <v>117</v>
      </c>
    </row>
    <row r="67" spans="1:14" customFormat="1" ht="12.75" hidden="1" x14ac:dyDescent="0.2">
      <c r="A67" s="10">
        <v>0</v>
      </c>
      <c r="B67" s="4">
        <v>0</v>
      </c>
      <c r="C67" s="44" t="s">
        <v>117</v>
      </c>
      <c r="D67" s="27" t="s">
        <v>117</v>
      </c>
      <c r="E67" s="9" t="s">
        <v>117</v>
      </c>
      <c r="F67" s="173" t="s">
        <v>117</v>
      </c>
      <c r="G67" s="27" t="s">
        <v>117</v>
      </c>
      <c r="H67" s="3" t="s">
        <v>117</v>
      </c>
      <c r="I67" s="14" t="s">
        <v>117</v>
      </c>
    </row>
    <row r="68" spans="1:14" customFormat="1" ht="12.75" hidden="1" x14ac:dyDescent="0.2">
      <c r="A68" s="10">
        <v>0</v>
      </c>
      <c r="B68" s="4">
        <v>0</v>
      </c>
      <c r="C68" s="44" t="s">
        <v>117</v>
      </c>
      <c r="D68" s="27" t="s">
        <v>117</v>
      </c>
      <c r="E68" s="9" t="s">
        <v>117</v>
      </c>
      <c r="F68" s="173" t="s">
        <v>117</v>
      </c>
      <c r="G68" s="27" t="s">
        <v>117</v>
      </c>
      <c r="H68" s="3" t="s">
        <v>117</v>
      </c>
      <c r="I68" s="14" t="s">
        <v>117</v>
      </c>
    </row>
    <row r="69" spans="1:14" customFormat="1" ht="12.75" hidden="1" x14ac:dyDescent="0.2">
      <c r="A69" s="10">
        <v>0</v>
      </c>
      <c r="B69" s="4">
        <v>0</v>
      </c>
      <c r="C69" s="44" t="s">
        <v>117</v>
      </c>
      <c r="D69" s="27" t="s">
        <v>117</v>
      </c>
      <c r="E69" s="9" t="s">
        <v>117</v>
      </c>
      <c r="F69" s="173" t="s">
        <v>117</v>
      </c>
      <c r="G69" s="27" t="s">
        <v>117</v>
      </c>
      <c r="H69" s="3" t="s">
        <v>117</v>
      </c>
      <c r="I69" s="14" t="s">
        <v>117</v>
      </c>
    </row>
    <row r="70" spans="1:14" customFormat="1" ht="12.75" hidden="1" x14ac:dyDescent="0.2">
      <c r="A70" s="10">
        <v>0</v>
      </c>
      <c r="B70" s="4">
        <v>0</v>
      </c>
      <c r="C70" s="44" t="s">
        <v>117</v>
      </c>
      <c r="D70" s="27" t="s">
        <v>117</v>
      </c>
      <c r="E70" s="9" t="s">
        <v>117</v>
      </c>
      <c r="F70" s="173" t="s">
        <v>117</v>
      </c>
      <c r="G70" s="27" t="s">
        <v>117</v>
      </c>
      <c r="H70" s="3" t="s">
        <v>117</v>
      </c>
      <c r="I70" s="14" t="s">
        <v>117</v>
      </c>
    </row>
    <row r="71" spans="1:14" customFormat="1" ht="12.75" hidden="1" x14ac:dyDescent="0.2">
      <c r="A71" s="10">
        <v>0</v>
      </c>
      <c r="B71" s="4">
        <v>0</v>
      </c>
      <c r="C71" s="44" t="s">
        <v>117</v>
      </c>
      <c r="D71" s="27" t="s">
        <v>117</v>
      </c>
      <c r="E71" s="9" t="s">
        <v>117</v>
      </c>
      <c r="F71" s="173" t="s">
        <v>117</v>
      </c>
      <c r="G71" s="27" t="s">
        <v>117</v>
      </c>
      <c r="H71" s="3" t="s">
        <v>117</v>
      </c>
      <c r="I71" s="14" t="s">
        <v>117</v>
      </c>
    </row>
    <row r="72" spans="1:14" customFormat="1" ht="12.75" hidden="1" x14ac:dyDescent="0.2">
      <c r="A72" s="10">
        <v>0</v>
      </c>
      <c r="B72" s="4">
        <v>0</v>
      </c>
      <c r="C72" s="44" t="s">
        <v>117</v>
      </c>
      <c r="D72" s="27" t="s">
        <v>117</v>
      </c>
      <c r="E72" s="9" t="s">
        <v>117</v>
      </c>
      <c r="F72" s="173" t="s">
        <v>117</v>
      </c>
      <c r="G72" s="27" t="s">
        <v>117</v>
      </c>
      <c r="H72" s="3" t="s">
        <v>117</v>
      </c>
      <c r="I72" s="14" t="s">
        <v>117</v>
      </c>
    </row>
    <row r="73" spans="1:14" x14ac:dyDescent="0.2">
      <c r="A73" s="10">
        <v>1</v>
      </c>
      <c r="B73" s="11" t="s">
        <v>163</v>
      </c>
      <c r="C73" s="9" t="s">
        <v>117</v>
      </c>
      <c r="D73" s="27" t="s">
        <v>117</v>
      </c>
      <c r="E73" s="9" t="s">
        <v>117</v>
      </c>
      <c r="F73" s="28" t="s">
        <v>117</v>
      </c>
      <c r="G73" s="27">
        <v>1060.2000000000003</v>
      </c>
      <c r="H73" s="24" t="s">
        <v>117</v>
      </c>
      <c r="I73" s="24">
        <v>5.8833362138367571</v>
      </c>
      <c r="M73" s="218">
        <v>100</v>
      </c>
    </row>
    <row r="74" spans="1:14" x14ac:dyDescent="0.2">
      <c r="A74" s="10">
        <v>1</v>
      </c>
      <c r="B74" s="26" t="s">
        <v>164</v>
      </c>
      <c r="C74" s="24" t="s">
        <v>117</v>
      </c>
      <c r="D74" s="27" t="s">
        <v>117</v>
      </c>
      <c r="E74" s="9"/>
      <c r="F74" s="28" t="s">
        <v>117</v>
      </c>
      <c r="G74" s="27">
        <v>43.051209400320005</v>
      </c>
      <c r="H74" s="27" t="s">
        <v>117</v>
      </c>
      <c r="I74" s="27">
        <v>0.23890279127935488</v>
      </c>
    </row>
    <row r="75" spans="1:14" x14ac:dyDescent="0.2">
      <c r="A75" s="10">
        <v>1</v>
      </c>
      <c r="B75" s="103" t="s">
        <v>165</v>
      </c>
      <c r="C75" s="104" t="s">
        <v>117</v>
      </c>
      <c r="D75" s="91" t="s">
        <v>117</v>
      </c>
      <c r="E75" s="92"/>
      <c r="F75" s="93" t="s">
        <v>117</v>
      </c>
      <c r="G75" s="91" t="s">
        <v>117</v>
      </c>
      <c r="H75" s="91">
        <v>1802.814464</v>
      </c>
      <c r="I75" s="27" t="s">
        <v>117</v>
      </c>
      <c r="L75" s="63">
        <f>SUM(G76:G80)</f>
        <v>1802.814464</v>
      </c>
      <c r="N75" s="218">
        <v>100.52719275549806</v>
      </c>
    </row>
    <row r="76" spans="1:14" hidden="1" x14ac:dyDescent="0.2">
      <c r="A76" s="10">
        <v>0</v>
      </c>
      <c r="B76" s="26">
        <v>0</v>
      </c>
      <c r="C76" s="24" t="s">
        <v>117</v>
      </c>
      <c r="D76" s="27" t="s">
        <v>117</v>
      </c>
      <c r="E76" s="27" t="s">
        <v>117</v>
      </c>
      <c r="F76" s="27" t="s">
        <v>117</v>
      </c>
      <c r="G76" s="27" t="s">
        <v>117</v>
      </c>
      <c r="H76" s="27" t="s">
        <v>117</v>
      </c>
      <c r="I76" s="27" t="s">
        <v>117</v>
      </c>
    </row>
    <row r="77" spans="1:14" x14ac:dyDescent="0.2">
      <c r="A77" s="10">
        <v>1</v>
      </c>
      <c r="B77" s="26" t="s">
        <v>202</v>
      </c>
      <c r="C77" s="24" t="s">
        <v>117</v>
      </c>
      <c r="D77" s="27">
        <v>150</v>
      </c>
      <c r="E77" s="27"/>
      <c r="F77" s="71" t="s">
        <v>117</v>
      </c>
      <c r="G77" s="27">
        <v>1250</v>
      </c>
      <c r="H77" s="27" t="s">
        <v>117</v>
      </c>
      <c r="I77" s="27">
        <v>6.9365876884511835</v>
      </c>
    </row>
    <row r="78" spans="1:14" x14ac:dyDescent="0.2">
      <c r="A78" s="10">
        <v>1</v>
      </c>
      <c r="B78" s="26" t="s">
        <v>166</v>
      </c>
      <c r="C78" s="24" t="s">
        <v>117</v>
      </c>
      <c r="D78" s="27">
        <v>0.8</v>
      </c>
      <c r="E78" s="27"/>
      <c r="F78" s="71" t="s">
        <v>117</v>
      </c>
      <c r="G78" s="27">
        <v>552.81446400000004</v>
      </c>
      <c r="H78" s="27" t="s">
        <v>117</v>
      </c>
      <c r="I78" s="27">
        <v>3.0677168039841121</v>
      </c>
    </row>
    <row r="79" spans="1:14" hidden="1" x14ac:dyDescent="0.2">
      <c r="A79" s="10">
        <v>0</v>
      </c>
      <c r="B79" s="26">
        <v>0</v>
      </c>
      <c r="C79" s="24" t="s">
        <v>117</v>
      </c>
      <c r="D79" s="27" t="s">
        <v>117</v>
      </c>
      <c r="E79" s="27" t="s">
        <v>117</v>
      </c>
      <c r="F79" s="27" t="s">
        <v>117</v>
      </c>
      <c r="G79" s="27" t="s">
        <v>117</v>
      </c>
      <c r="H79" s="27" t="s">
        <v>117</v>
      </c>
      <c r="I79" s="27" t="s">
        <v>117</v>
      </c>
    </row>
    <row r="80" spans="1:14" hidden="1" x14ac:dyDescent="0.2">
      <c r="A80" s="10">
        <v>0</v>
      </c>
      <c r="B80" s="26">
        <v>0</v>
      </c>
      <c r="C80" s="24" t="s">
        <v>117</v>
      </c>
      <c r="D80" s="27" t="s">
        <v>117</v>
      </c>
      <c r="E80" s="27" t="s">
        <v>117</v>
      </c>
      <c r="F80" s="27" t="s">
        <v>117</v>
      </c>
      <c r="G80" s="27" t="s">
        <v>117</v>
      </c>
      <c r="H80" s="27" t="s">
        <v>117</v>
      </c>
      <c r="I80" s="27" t="s">
        <v>117</v>
      </c>
    </row>
    <row r="81" spans="1:14" customFormat="1" ht="12.75" hidden="1" x14ac:dyDescent="0.2">
      <c r="A81" s="10">
        <v>0</v>
      </c>
      <c r="B81" s="4">
        <v>0</v>
      </c>
      <c r="C81" s="3" t="s">
        <v>117</v>
      </c>
      <c r="D81" s="16" t="s">
        <v>117</v>
      </c>
      <c r="E81" s="48" t="s">
        <v>117</v>
      </c>
      <c r="F81" s="44" t="s">
        <v>117</v>
      </c>
      <c r="G81" s="49" t="s">
        <v>117</v>
      </c>
      <c r="H81" s="3" t="s">
        <v>117</v>
      </c>
      <c r="I81" s="14" t="s">
        <v>117</v>
      </c>
    </row>
    <row r="82" spans="1:14" x14ac:dyDescent="0.2">
      <c r="A82" s="10">
        <v>1</v>
      </c>
      <c r="B82" s="94" t="s">
        <v>167</v>
      </c>
      <c r="C82" s="95" t="s">
        <v>117</v>
      </c>
      <c r="D82" s="91" t="s">
        <v>117</v>
      </c>
      <c r="E82" s="91"/>
      <c r="F82" s="93" t="s">
        <v>117</v>
      </c>
      <c r="G82" s="91" t="s">
        <v>117</v>
      </c>
      <c r="H82" s="91">
        <v>3358.823443874232</v>
      </c>
      <c r="I82" s="27" t="s">
        <v>117</v>
      </c>
      <c r="L82" s="63">
        <f>SUM(G83:G84)</f>
        <v>3358.823443874232</v>
      </c>
      <c r="N82" s="218">
        <v>103.80149401229855</v>
      </c>
    </row>
    <row r="83" spans="1:14" x14ac:dyDescent="0.2">
      <c r="A83" s="10">
        <v>1</v>
      </c>
      <c r="B83" s="31" t="s">
        <v>168</v>
      </c>
      <c r="C83" s="24" t="s">
        <v>117</v>
      </c>
      <c r="D83" s="27">
        <v>104.85668555187389</v>
      </c>
      <c r="E83" s="27"/>
      <c r="F83" s="71">
        <v>21.281871180308539</v>
      </c>
      <c r="G83" s="27">
        <v>2231.5464743090997</v>
      </c>
      <c r="H83" s="27" t="s">
        <v>117</v>
      </c>
      <c r="I83" s="27">
        <v>12.383454239919317</v>
      </c>
    </row>
    <row r="84" spans="1:14" x14ac:dyDescent="0.2">
      <c r="A84" s="10">
        <v>1</v>
      </c>
      <c r="B84" s="31" t="s">
        <v>169</v>
      </c>
      <c r="C84" s="24" t="s">
        <v>117</v>
      </c>
      <c r="D84" s="27">
        <v>182.58556294444878</v>
      </c>
      <c r="E84" s="27"/>
      <c r="F84" s="71">
        <v>6.1739655172413794</v>
      </c>
      <c r="G84" s="27">
        <v>1127.2769695651323</v>
      </c>
      <c r="H84" s="27" t="s">
        <v>117</v>
      </c>
      <c r="I84" s="27">
        <v>6.2555644388480447</v>
      </c>
    </row>
    <row r="85" spans="1:14" x14ac:dyDescent="0.2">
      <c r="A85" s="10">
        <v>1</v>
      </c>
      <c r="B85" s="94" t="s">
        <v>170</v>
      </c>
      <c r="C85" s="95" t="s">
        <v>117</v>
      </c>
      <c r="D85" s="91" t="s">
        <v>117</v>
      </c>
      <c r="E85" s="91"/>
      <c r="F85" s="93" t="s">
        <v>117</v>
      </c>
      <c r="G85" s="91" t="s">
        <v>117</v>
      </c>
      <c r="H85" s="91">
        <v>978.08913686270773</v>
      </c>
      <c r="I85" s="27" t="s">
        <v>117</v>
      </c>
      <c r="L85" s="63">
        <f>SUM(G87:G91)</f>
        <v>978.08913686270773</v>
      </c>
      <c r="N85" s="218">
        <v>105.24278656184278</v>
      </c>
    </row>
    <row r="86" spans="1:14" customFormat="1" ht="12.75" hidden="1" x14ac:dyDescent="0.2">
      <c r="A86" s="10">
        <v>0</v>
      </c>
      <c r="B86" s="5" t="s">
        <v>171</v>
      </c>
      <c r="C86" s="3" t="s">
        <v>117</v>
      </c>
      <c r="D86" s="47" t="s">
        <v>117</v>
      </c>
      <c r="E86" s="48" t="s">
        <v>117</v>
      </c>
      <c r="F86" s="50" t="s">
        <v>117</v>
      </c>
      <c r="G86" s="2" t="s">
        <v>117</v>
      </c>
      <c r="H86" s="3" t="s">
        <v>117</v>
      </c>
      <c r="I86" s="14" t="s">
        <v>117</v>
      </c>
    </row>
    <row r="87" spans="1:14" x14ac:dyDescent="0.2">
      <c r="A87" s="10">
        <v>1</v>
      </c>
      <c r="B87" s="31" t="s">
        <v>172</v>
      </c>
      <c r="C87" s="24" t="s">
        <v>117</v>
      </c>
      <c r="D87" s="27" t="s">
        <v>117</v>
      </c>
      <c r="E87" s="27"/>
      <c r="F87" s="71" t="s">
        <v>117</v>
      </c>
      <c r="G87" s="27">
        <v>387.10117273460304</v>
      </c>
      <c r="H87" s="27" t="s">
        <v>117</v>
      </c>
      <c r="I87" s="27">
        <v>2.14812898318069</v>
      </c>
    </row>
    <row r="88" spans="1:14" x14ac:dyDescent="0.2">
      <c r="A88" s="10">
        <v>1</v>
      </c>
      <c r="B88" s="31" t="s">
        <v>173</v>
      </c>
      <c r="C88" s="24" t="s">
        <v>117</v>
      </c>
      <c r="D88" s="27" t="s">
        <v>117</v>
      </c>
      <c r="E88" s="27"/>
      <c r="F88" s="71" t="s">
        <v>117</v>
      </c>
      <c r="G88" s="27">
        <v>409.31878435382555</v>
      </c>
      <c r="H88" s="27" t="s">
        <v>117</v>
      </c>
      <c r="I88" s="27">
        <v>2.2714205121604407</v>
      </c>
    </row>
    <row r="89" spans="1:14" x14ac:dyDescent="0.2">
      <c r="A89" s="10">
        <v>1</v>
      </c>
      <c r="B89" s="31" t="s">
        <v>174</v>
      </c>
      <c r="C89" s="24" t="s">
        <v>117</v>
      </c>
      <c r="D89" s="27" t="s">
        <v>117</v>
      </c>
      <c r="E89" s="27"/>
      <c r="F89" s="71" t="s">
        <v>117</v>
      </c>
      <c r="G89" s="27">
        <v>181.66917977427909</v>
      </c>
      <c r="H89" s="27" t="s">
        <v>117</v>
      </c>
      <c r="I89" s="27">
        <v>1.0081313566346313</v>
      </c>
    </row>
    <row r="90" spans="1:14" customFormat="1" ht="12.75" hidden="1" x14ac:dyDescent="0.2">
      <c r="A90" s="10">
        <v>0</v>
      </c>
      <c r="B90" s="4">
        <v>0</v>
      </c>
      <c r="C90" s="3" t="s">
        <v>117</v>
      </c>
      <c r="D90" s="3" t="s">
        <v>117</v>
      </c>
      <c r="E90" s="48" t="s">
        <v>117</v>
      </c>
      <c r="F90" s="44" t="s">
        <v>117</v>
      </c>
      <c r="G90" s="15" t="s">
        <v>117</v>
      </c>
      <c r="H90" s="16" t="s">
        <v>117</v>
      </c>
      <c r="I90" s="14" t="s">
        <v>117</v>
      </c>
    </row>
    <row r="91" spans="1:14" customFormat="1" ht="12.75" hidden="1" x14ac:dyDescent="0.2">
      <c r="A91" s="10">
        <v>0</v>
      </c>
      <c r="B91" s="5" t="s">
        <v>175</v>
      </c>
      <c r="C91" s="3" t="s">
        <v>117</v>
      </c>
      <c r="D91" s="51" t="s">
        <v>117</v>
      </c>
      <c r="E91" s="48" t="s">
        <v>117</v>
      </c>
      <c r="F91" s="44" t="s">
        <v>117</v>
      </c>
      <c r="G91" s="52" t="s">
        <v>117</v>
      </c>
      <c r="H91" s="3" t="s">
        <v>117</v>
      </c>
      <c r="I91" s="14" t="s">
        <v>117</v>
      </c>
    </row>
    <row r="92" spans="1:14" x14ac:dyDescent="0.2">
      <c r="A92" s="10">
        <v>1</v>
      </c>
      <c r="B92" s="31" t="s">
        <v>176</v>
      </c>
      <c r="C92" s="24" t="s">
        <v>117</v>
      </c>
      <c r="D92" s="27" t="s">
        <v>117</v>
      </c>
      <c r="E92" s="27"/>
      <c r="F92" s="71" t="s">
        <v>117</v>
      </c>
      <c r="G92" s="27">
        <v>635.52821950108091</v>
      </c>
      <c r="H92" s="27" t="s">
        <v>117</v>
      </c>
      <c r="I92" s="27">
        <v>3.526717778443599</v>
      </c>
      <c r="L92" s="63">
        <f>+G92</f>
        <v>635.52821950108091</v>
      </c>
    </row>
    <row r="93" spans="1:14" customFormat="1" ht="12.75" hidden="1" x14ac:dyDescent="0.2">
      <c r="A93" s="10">
        <v>0</v>
      </c>
      <c r="B93" s="3">
        <v>0</v>
      </c>
      <c r="C93" s="3" t="s">
        <v>117</v>
      </c>
      <c r="D93" s="3" t="s">
        <v>117</v>
      </c>
      <c r="E93" s="48" t="s">
        <v>117</v>
      </c>
      <c r="F93" s="44" t="s">
        <v>117</v>
      </c>
      <c r="G93" s="15" t="s">
        <v>117</v>
      </c>
      <c r="H93" s="14" t="s">
        <v>117</v>
      </c>
      <c r="I93" s="14" t="s">
        <v>117</v>
      </c>
    </row>
    <row r="94" spans="1:14" x14ac:dyDescent="0.2">
      <c r="A94" s="10">
        <v>1</v>
      </c>
      <c r="B94" s="37" t="s">
        <v>4</v>
      </c>
      <c r="C94" s="38" t="s">
        <v>117</v>
      </c>
      <c r="D94" s="64" t="s">
        <v>117</v>
      </c>
      <c r="E94" s="65"/>
      <c r="F94" s="155" t="s">
        <v>117</v>
      </c>
      <c r="G94" s="39">
        <v>18020.387777712975</v>
      </c>
      <c r="H94" s="38" t="s">
        <v>117</v>
      </c>
      <c r="I94" s="38">
        <v>100</v>
      </c>
      <c r="K94" s="63"/>
      <c r="L94" s="63">
        <f>SUM(L31:L92)</f>
        <v>18020.387777712975</v>
      </c>
      <c r="N94" s="218"/>
    </row>
    <row r="95" spans="1:14" customFormat="1" ht="12.75" hidden="1" x14ac:dyDescent="0.2">
      <c r="A95" s="10">
        <v>0</v>
      </c>
      <c r="B95" s="5" t="s">
        <v>49</v>
      </c>
      <c r="C95" s="3" t="s">
        <v>117</v>
      </c>
      <c r="D95" s="3" t="s">
        <v>117</v>
      </c>
      <c r="E95" s="48" t="s">
        <v>117</v>
      </c>
      <c r="F95" s="44" t="s">
        <v>117</v>
      </c>
      <c r="G95" s="15" t="s">
        <v>117</v>
      </c>
      <c r="H95" s="14" t="s">
        <v>117</v>
      </c>
      <c r="I95" s="3" t="s">
        <v>117</v>
      </c>
    </row>
    <row r="96" spans="1:14" customFormat="1" ht="12.75" hidden="1" x14ac:dyDescent="0.2">
      <c r="A96" s="10">
        <v>0</v>
      </c>
      <c r="B96" s="47">
        <v>0</v>
      </c>
      <c r="C96" s="3" t="s">
        <v>117</v>
      </c>
      <c r="D96" s="47" t="s">
        <v>117</v>
      </c>
      <c r="E96" s="48" t="s">
        <v>117</v>
      </c>
      <c r="F96" s="48" t="s">
        <v>117</v>
      </c>
      <c r="G96" s="53" t="s">
        <v>117</v>
      </c>
      <c r="H96" s="14" t="s">
        <v>117</v>
      </c>
      <c r="I96" s="3" t="s">
        <v>117</v>
      </c>
    </row>
    <row r="97" spans="1:12" customFormat="1" ht="12.75" hidden="1" x14ac:dyDescent="0.2">
      <c r="A97" s="10">
        <v>0</v>
      </c>
      <c r="B97" s="47">
        <v>0</v>
      </c>
      <c r="C97" s="3" t="s">
        <v>117</v>
      </c>
      <c r="D97" s="47" t="s">
        <v>117</v>
      </c>
      <c r="E97" s="48" t="s">
        <v>117</v>
      </c>
      <c r="F97" s="48" t="s">
        <v>117</v>
      </c>
      <c r="G97" s="53" t="s">
        <v>117</v>
      </c>
      <c r="H97" s="3" t="s">
        <v>117</v>
      </c>
      <c r="I97" s="3" t="s">
        <v>117</v>
      </c>
    </row>
    <row r="98" spans="1:12" customFormat="1" ht="12.75" hidden="1" x14ac:dyDescent="0.2">
      <c r="A98" s="10">
        <v>0</v>
      </c>
      <c r="B98" s="47">
        <v>0</v>
      </c>
      <c r="C98" s="3" t="s">
        <v>117</v>
      </c>
      <c r="D98" s="47" t="s">
        <v>117</v>
      </c>
      <c r="E98" s="48" t="s">
        <v>117</v>
      </c>
      <c r="F98" s="48" t="s">
        <v>117</v>
      </c>
      <c r="G98" s="53" t="s">
        <v>117</v>
      </c>
      <c r="H98" s="3" t="s">
        <v>117</v>
      </c>
      <c r="I98" s="3" t="s">
        <v>117</v>
      </c>
    </row>
    <row r="99" spans="1:12" x14ac:dyDescent="0.2">
      <c r="A99" s="10">
        <v>1</v>
      </c>
      <c r="B99" s="41" t="s">
        <v>5</v>
      </c>
      <c r="C99" s="42" t="s">
        <v>117</v>
      </c>
      <c r="D99" s="66" t="s">
        <v>117</v>
      </c>
      <c r="E99" s="66"/>
      <c r="F99" s="156" t="s">
        <v>117</v>
      </c>
      <c r="G99" s="41">
        <v>18020.387777712975</v>
      </c>
      <c r="H99" s="57" t="s">
        <v>117</v>
      </c>
      <c r="I99" s="57" t="s">
        <v>117</v>
      </c>
    </row>
    <row r="100" spans="1:12" x14ac:dyDescent="0.2">
      <c r="A100" s="10">
        <v>1</v>
      </c>
      <c r="B100" s="33" t="s">
        <v>177</v>
      </c>
      <c r="C100" s="42" t="s">
        <v>117</v>
      </c>
      <c r="D100" s="67" t="s">
        <v>117</v>
      </c>
      <c r="E100" s="59"/>
      <c r="F100" s="170">
        <v>0.400453061726955</v>
      </c>
      <c r="G100" s="35" t="s">
        <v>117</v>
      </c>
      <c r="H100" s="59" t="s">
        <v>117</v>
      </c>
      <c r="I100" s="59" t="s">
        <v>117</v>
      </c>
    </row>
    <row r="101" spans="1:12" customFormat="1" ht="12.75" hidden="1" x14ac:dyDescent="0.2">
      <c r="A101" s="10">
        <v>0</v>
      </c>
      <c r="B101" s="5">
        <v>0</v>
      </c>
      <c r="C101" s="3" t="s">
        <v>117</v>
      </c>
      <c r="D101" s="16" t="s">
        <v>117</v>
      </c>
      <c r="E101" s="16" t="s">
        <v>117</v>
      </c>
      <c r="F101" s="15" t="s">
        <v>117</v>
      </c>
      <c r="G101" s="20" t="s">
        <v>117</v>
      </c>
      <c r="H101" s="3" t="s">
        <v>117</v>
      </c>
      <c r="I101" s="3" t="s">
        <v>117</v>
      </c>
    </row>
    <row r="102" spans="1:12" customFormat="1" ht="12.75" hidden="1" x14ac:dyDescent="0.2">
      <c r="A102" s="10">
        <v>0</v>
      </c>
      <c r="B102" s="5">
        <v>0</v>
      </c>
      <c r="C102" s="54" t="s">
        <v>117</v>
      </c>
      <c r="D102" s="21" t="s">
        <v>117</v>
      </c>
      <c r="E102" s="21" t="s">
        <v>117</v>
      </c>
      <c r="F102" s="21" t="s">
        <v>117</v>
      </c>
      <c r="G102" s="22" t="s">
        <v>117</v>
      </c>
      <c r="H102" s="3" t="s">
        <v>117</v>
      </c>
      <c r="I102" s="3" t="s">
        <v>117</v>
      </c>
    </row>
    <row r="103" spans="1:12" x14ac:dyDescent="0.2">
      <c r="A103" s="10">
        <v>1</v>
      </c>
      <c r="B103" s="43" t="s">
        <v>6</v>
      </c>
      <c r="C103" s="24" t="s">
        <v>117</v>
      </c>
      <c r="D103" s="24" t="s">
        <v>117</v>
      </c>
      <c r="E103" s="26"/>
      <c r="F103" s="71" t="s">
        <v>117</v>
      </c>
      <c r="G103" s="27" t="s">
        <v>117</v>
      </c>
      <c r="H103" s="24">
        <v>1658.3137381077343</v>
      </c>
      <c r="I103" s="24" t="s">
        <v>117</v>
      </c>
    </row>
    <row r="104" spans="1:12" hidden="1" x14ac:dyDescent="0.2">
      <c r="A104" s="10">
        <v>0</v>
      </c>
      <c r="B104" s="43" t="s">
        <v>178</v>
      </c>
      <c r="C104" s="24" t="s">
        <v>117</v>
      </c>
      <c r="D104" s="24" t="s">
        <v>117</v>
      </c>
      <c r="E104" s="26"/>
      <c r="F104" s="71" t="s">
        <v>117</v>
      </c>
      <c r="G104" s="27" t="s">
        <v>117</v>
      </c>
      <c r="H104" s="24">
        <v>1658.3137381077343</v>
      </c>
      <c r="I104" s="24" t="s">
        <v>117</v>
      </c>
    </row>
    <row r="105" spans="1:12" x14ac:dyDescent="0.2">
      <c r="A105" s="10">
        <v>1</v>
      </c>
      <c r="B105" s="26" t="s">
        <v>179</v>
      </c>
      <c r="C105" s="24" t="s">
        <v>117</v>
      </c>
      <c r="D105" s="271">
        <v>2231.5464743090997</v>
      </c>
      <c r="E105" s="271"/>
      <c r="F105" s="271">
        <v>0.27587877877852429</v>
      </c>
      <c r="G105" s="26">
        <v>55.175755755704856</v>
      </c>
      <c r="H105" s="24" t="s">
        <v>117</v>
      </c>
      <c r="I105" s="24" t="s">
        <v>117</v>
      </c>
    </row>
    <row r="106" spans="1:12" hidden="1" x14ac:dyDescent="0.2">
      <c r="A106" s="10">
        <v>0</v>
      </c>
      <c r="B106" s="26" t="s">
        <v>180</v>
      </c>
      <c r="C106" s="24" t="s">
        <v>117</v>
      </c>
      <c r="D106" s="26" t="s">
        <v>117</v>
      </c>
      <c r="E106" s="26"/>
      <c r="F106" s="26" t="s">
        <v>117</v>
      </c>
      <c r="G106" s="26" t="s">
        <v>117</v>
      </c>
      <c r="H106" s="24" t="s">
        <v>117</v>
      </c>
      <c r="I106" s="24" t="s">
        <v>117</v>
      </c>
    </row>
    <row r="107" spans="1:12" customFormat="1" ht="12.75" x14ac:dyDescent="0.2">
      <c r="A107" s="10">
        <v>1</v>
      </c>
      <c r="B107" s="4" t="s">
        <v>181</v>
      </c>
      <c r="C107" s="3" t="s">
        <v>117</v>
      </c>
      <c r="D107" s="47">
        <v>1</v>
      </c>
      <c r="E107" s="48" t="s">
        <v>117</v>
      </c>
      <c r="F107" s="16">
        <v>169.62</v>
      </c>
      <c r="G107" s="16">
        <v>169.62</v>
      </c>
      <c r="H107" s="3" t="s">
        <v>117</v>
      </c>
      <c r="I107" s="3" t="s">
        <v>117</v>
      </c>
    </row>
    <row r="108" spans="1:12" customFormat="1" ht="12.75" x14ac:dyDescent="0.2">
      <c r="A108" s="10">
        <v>1</v>
      </c>
      <c r="B108" s="4" t="s">
        <v>182</v>
      </c>
      <c r="C108" s="3" t="s">
        <v>117</v>
      </c>
      <c r="D108" s="47">
        <v>1</v>
      </c>
      <c r="E108" s="48" t="s">
        <v>117</v>
      </c>
      <c r="F108" s="271">
        <v>0.56755089230060951</v>
      </c>
      <c r="G108" s="16">
        <v>96.267982352029392</v>
      </c>
      <c r="H108" s="14" t="s">
        <v>117</v>
      </c>
      <c r="I108" s="3" t="s">
        <v>117</v>
      </c>
    </row>
    <row r="109" spans="1:12" customFormat="1" ht="12.75" x14ac:dyDescent="0.2">
      <c r="A109" s="10">
        <v>1</v>
      </c>
      <c r="B109" s="4" t="s">
        <v>183</v>
      </c>
      <c r="C109" s="3" t="s">
        <v>117</v>
      </c>
      <c r="D109" s="47">
        <v>1</v>
      </c>
      <c r="E109" s="48" t="s">
        <v>117</v>
      </c>
      <c r="F109" s="16">
        <v>1337.25</v>
      </c>
      <c r="G109" s="16">
        <v>1337.25</v>
      </c>
      <c r="H109" s="14" t="s">
        <v>117</v>
      </c>
      <c r="I109" s="3" t="s">
        <v>117</v>
      </c>
    </row>
    <row r="110" spans="1:12" customFormat="1" ht="12.75" hidden="1" x14ac:dyDescent="0.2">
      <c r="A110" s="10">
        <v>0</v>
      </c>
      <c r="B110" s="4" t="s">
        <v>184</v>
      </c>
      <c r="C110" s="3" t="s">
        <v>117</v>
      </c>
      <c r="D110" s="47" t="s">
        <v>117</v>
      </c>
      <c r="E110" s="48" t="s">
        <v>117</v>
      </c>
      <c r="F110" s="48" t="s">
        <v>117</v>
      </c>
      <c r="G110" s="53" t="s">
        <v>117</v>
      </c>
      <c r="H110" s="3" t="s">
        <v>117</v>
      </c>
      <c r="I110" s="3" t="s">
        <v>117</v>
      </c>
    </row>
    <row r="111" spans="1:12" customFormat="1" ht="12.75" hidden="1" x14ac:dyDescent="0.2">
      <c r="A111" s="10">
        <v>0</v>
      </c>
      <c r="B111" s="55" t="s">
        <v>185</v>
      </c>
      <c r="C111" s="3" t="s">
        <v>117</v>
      </c>
      <c r="D111" s="47" t="s">
        <v>117</v>
      </c>
      <c r="E111" s="48" t="s">
        <v>117</v>
      </c>
      <c r="F111" s="51" t="s">
        <v>117</v>
      </c>
      <c r="G111" s="56" t="s">
        <v>117</v>
      </c>
      <c r="H111" s="14" t="s">
        <v>117</v>
      </c>
      <c r="I111" s="3" t="s">
        <v>117</v>
      </c>
    </row>
    <row r="112" spans="1:12" x14ac:dyDescent="0.2">
      <c r="A112" s="10">
        <v>1</v>
      </c>
      <c r="B112" s="33" t="s">
        <v>7</v>
      </c>
      <c r="C112" s="34" t="s">
        <v>117</v>
      </c>
      <c r="D112" s="34" t="s">
        <v>117</v>
      </c>
      <c r="E112" s="35"/>
      <c r="F112" s="157" t="s">
        <v>117</v>
      </c>
      <c r="G112" s="36">
        <v>16362.074039605241</v>
      </c>
      <c r="H112" s="35" t="s">
        <v>117</v>
      </c>
      <c r="I112" s="34" t="s">
        <v>117</v>
      </c>
      <c r="L112" s="63" t="e">
        <f>+L94-G105-G106</f>
        <v>#VALUE!</v>
      </c>
    </row>
    <row r="113" spans="1:14" x14ac:dyDescent="0.2">
      <c r="A113" s="10">
        <v>1</v>
      </c>
      <c r="B113" s="33" t="s">
        <v>8</v>
      </c>
      <c r="C113" s="42" t="s">
        <v>117</v>
      </c>
      <c r="D113" s="42" t="s">
        <v>117</v>
      </c>
      <c r="E113" s="41"/>
      <c r="F113" s="158">
        <v>0.36360164532456091</v>
      </c>
      <c r="G113" s="60" t="s">
        <v>117</v>
      </c>
      <c r="H113" s="42" t="s">
        <v>117</v>
      </c>
      <c r="I113" s="42" t="s">
        <v>117</v>
      </c>
      <c r="L113" s="10" t="e">
        <f>L112/G9-F113</f>
        <v>#VALUE!</v>
      </c>
      <c r="N113" s="10">
        <v>99.083415119962041</v>
      </c>
    </row>
    <row r="114" spans="1:14" hidden="1" x14ac:dyDescent="0.2"/>
    <row r="115" spans="1:14" x14ac:dyDescent="0.2">
      <c r="B115" s="10" t="s">
        <v>57</v>
      </c>
    </row>
  </sheetData>
  <autoFilter ref="A1:H113">
    <filterColumn colId="0">
      <filters>
        <filter val="1"/>
      </filters>
    </filterColumn>
  </autoFilter>
  <phoneticPr fontId="41" type="noConversion"/>
  <conditionalFormatting sqref="E25:E26 D22:D26 F22:I26 E22:E23 D20:I21 C33 D27:I27 I55:I73 D74:I80 I81 D82:I85 I86 D87:I89 I90:I91 I93 D92:I92 D31:I54 C3:I3 D55:H72 D73:G73">
    <cfRule type="cellIs" dxfId="20" priority="1" stopIfTrue="1" operator="equal">
      <formula>0</formula>
    </cfRule>
  </conditionalFormatting>
  <pageMargins left="0.75" right="0.75" top="1" bottom="1" header="0" footer="0"/>
  <pageSetup paperSize="9" scale="89" orientation="portrait" r:id="rId1"/>
  <headerFooter alignWithMargins="0"/>
  <colBreaks count="1" manualBreakCount="1">
    <brk id="9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N115"/>
  <sheetViews>
    <sheetView workbookViewId="0"/>
  </sheetViews>
  <sheetFormatPr defaultRowHeight="12" x14ac:dyDescent="0.2"/>
  <cols>
    <col min="1" max="1" width="3.28515625" style="10" customWidth="1"/>
    <col min="2" max="2" width="40.7109375" style="10" customWidth="1"/>
    <col min="3" max="3" width="4.85546875" style="10" customWidth="1"/>
    <col min="4" max="4" width="10.28515625" style="10" bestFit="1" customWidth="1"/>
    <col min="5" max="5" width="4.85546875" style="10" customWidth="1"/>
    <col min="6" max="6" width="9.7109375" style="10" customWidth="1"/>
    <col min="7" max="8" width="9.140625" style="10"/>
    <col min="9" max="9" width="9.140625" style="23"/>
    <col min="10" max="11" width="9.140625" style="10"/>
    <col min="12" max="14" width="9.140625" style="10" hidden="1" customWidth="1"/>
    <col min="15" max="16384" width="9.140625" style="10"/>
  </cols>
  <sheetData>
    <row r="1" spans="1:9" x14ac:dyDescent="0.2">
      <c r="C1" s="10">
        <v>2</v>
      </c>
      <c r="D1" s="10">
        <v>3</v>
      </c>
      <c r="F1" s="10">
        <v>6</v>
      </c>
      <c r="G1" s="10">
        <v>7</v>
      </c>
      <c r="H1" s="10">
        <v>8</v>
      </c>
    </row>
    <row r="2" spans="1:9" hidden="1" x14ac:dyDescent="0.2"/>
    <row r="3" spans="1:9" x14ac:dyDescent="0.2">
      <c r="A3" s="10">
        <v>1</v>
      </c>
      <c r="B3" s="95" t="s">
        <v>116</v>
      </c>
      <c r="C3" s="27" t="s">
        <v>117</v>
      </c>
      <c r="D3" s="27" t="s">
        <v>117</v>
      </c>
      <c r="E3" s="27"/>
      <c r="F3" s="27" t="s">
        <v>117</v>
      </c>
      <c r="G3" s="27" t="s">
        <v>117</v>
      </c>
      <c r="H3" s="27" t="s">
        <v>117</v>
      </c>
      <c r="I3" s="27" t="s">
        <v>117</v>
      </c>
    </row>
    <row r="4" spans="1:9" x14ac:dyDescent="0.2">
      <c r="A4" s="10">
        <v>1</v>
      </c>
      <c r="B4" s="95" t="s">
        <v>0</v>
      </c>
      <c r="C4" s="24" t="s">
        <v>117</v>
      </c>
      <c r="D4" s="24" t="s">
        <v>117</v>
      </c>
      <c r="E4" s="24"/>
      <c r="F4" s="24" t="s">
        <v>117</v>
      </c>
      <c r="G4" s="24" t="s">
        <v>117</v>
      </c>
      <c r="H4" s="24" t="s">
        <v>117</v>
      </c>
      <c r="I4" s="25" t="s">
        <v>117</v>
      </c>
    </row>
    <row r="5" spans="1:9" x14ac:dyDescent="0.2">
      <c r="A5" s="10">
        <v>1</v>
      </c>
      <c r="B5" s="24" t="s">
        <v>117</v>
      </c>
      <c r="C5" s="24" t="s">
        <v>117</v>
      </c>
      <c r="D5" s="61" t="s">
        <v>117</v>
      </c>
      <c r="E5" s="62"/>
      <c r="F5" s="62" t="s">
        <v>117</v>
      </c>
      <c r="G5" s="175" t="s">
        <v>118</v>
      </c>
      <c r="H5" s="62"/>
      <c r="I5" s="61" t="s">
        <v>117</v>
      </c>
    </row>
    <row r="6" spans="1:9" x14ac:dyDescent="0.2">
      <c r="A6" s="10">
        <v>1</v>
      </c>
      <c r="B6" s="79" t="s">
        <v>119</v>
      </c>
      <c r="C6" s="24" t="s">
        <v>117</v>
      </c>
      <c r="D6" s="61" t="s">
        <v>117</v>
      </c>
      <c r="E6" s="62"/>
      <c r="F6" s="62" t="s">
        <v>117</v>
      </c>
      <c r="G6" s="62" t="s">
        <v>117</v>
      </c>
      <c r="H6" s="62" t="s">
        <v>117</v>
      </c>
      <c r="I6" s="61" t="s">
        <v>117</v>
      </c>
    </row>
    <row r="7" spans="1:9" x14ac:dyDescent="0.2">
      <c r="A7" s="10">
        <v>1</v>
      </c>
      <c r="B7" s="95" t="s">
        <v>86</v>
      </c>
      <c r="C7" s="24" t="s">
        <v>117</v>
      </c>
      <c r="D7" s="61" t="s">
        <v>117</v>
      </c>
      <c r="E7" s="62"/>
      <c r="F7" s="62" t="s">
        <v>117</v>
      </c>
      <c r="G7" s="62" t="s">
        <v>117</v>
      </c>
      <c r="H7" s="62" t="s">
        <v>117</v>
      </c>
      <c r="I7" s="61" t="s">
        <v>117</v>
      </c>
    </row>
    <row r="8" spans="1:9" x14ac:dyDescent="0.2">
      <c r="A8" s="10">
        <v>1</v>
      </c>
      <c r="B8" s="24" t="s">
        <v>117</v>
      </c>
      <c r="C8" s="24" t="s">
        <v>117</v>
      </c>
      <c r="D8" s="61" t="s">
        <v>117</v>
      </c>
      <c r="E8" s="62"/>
      <c r="F8" s="62" t="s">
        <v>117</v>
      </c>
      <c r="G8" s="62" t="s">
        <v>117</v>
      </c>
      <c r="H8" s="62" t="s">
        <v>117</v>
      </c>
      <c r="I8" s="61" t="s">
        <v>117</v>
      </c>
    </row>
    <row r="9" spans="1:9" x14ac:dyDescent="0.2">
      <c r="A9" s="10">
        <v>1</v>
      </c>
      <c r="B9" s="95" t="s">
        <v>120</v>
      </c>
      <c r="C9" s="95" t="s">
        <v>117</v>
      </c>
      <c r="D9" s="101" t="s">
        <v>117</v>
      </c>
      <c r="E9" s="102"/>
      <c r="F9" s="102" t="s">
        <v>117</v>
      </c>
      <c r="G9" s="144">
        <v>25000</v>
      </c>
      <c r="H9" s="145" t="s">
        <v>1</v>
      </c>
      <c r="I9" s="61" t="s">
        <v>117</v>
      </c>
    </row>
    <row r="10" spans="1:9" x14ac:dyDescent="0.2">
      <c r="A10" s="10">
        <v>1</v>
      </c>
      <c r="B10" s="24" t="s">
        <v>117</v>
      </c>
      <c r="C10" s="24" t="s">
        <v>117</v>
      </c>
      <c r="D10" s="61" t="s">
        <v>117</v>
      </c>
      <c r="E10" s="62"/>
      <c r="F10" s="62" t="s">
        <v>117</v>
      </c>
      <c r="G10" s="96" t="s">
        <v>117</v>
      </c>
      <c r="H10" s="97" t="s">
        <v>117</v>
      </c>
      <c r="I10" s="61" t="s">
        <v>117</v>
      </c>
    </row>
    <row r="11" spans="1:9" x14ac:dyDescent="0.2">
      <c r="A11" s="10">
        <v>1</v>
      </c>
      <c r="B11" s="24" t="s">
        <v>121</v>
      </c>
      <c r="C11" s="24" t="s">
        <v>117</v>
      </c>
      <c r="D11" s="61" t="s">
        <v>117</v>
      </c>
      <c r="E11" s="62"/>
      <c r="F11" s="62" t="s">
        <v>117</v>
      </c>
      <c r="G11" s="96">
        <v>27777.777777777777</v>
      </c>
      <c r="H11" s="97" t="s">
        <v>1</v>
      </c>
      <c r="I11" s="61" t="s">
        <v>117</v>
      </c>
    </row>
    <row r="12" spans="1:9" x14ac:dyDescent="0.2">
      <c r="A12" s="10">
        <v>1</v>
      </c>
      <c r="B12" s="24" t="s">
        <v>122</v>
      </c>
      <c r="C12" s="24" t="s">
        <v>117</v>
      </c>
      <c r="D12" s="61" t="s">
        <v>117</v>
      </c>
      <c r="E12" s="62"/>
      <c r="F12" s="62" t="s">
        <v>117</v>
      </c>
      <c r="G12" s="40">
        <v>10</v>
      </c>
      <c r="H12" s="73" t="s">
        <v>2</v>
      </c>
      <c r="I12" s="61" t="s">
        <v>117</v>
      </c>
    </row>
    <row r="13" spans="1:9" hidden="1" x14ac:dyDescent="0.2">
      <c r="A13" s="10">
        <v>0</v>
      </c>
      <c r="B13" s="24" t="s">
        <v>117</v>
      </c>
      <c r="C13" s="24" t="s">
        <v>117</v>
      </c>
      <c r="D13" s="61" t="s">
        <v>117</v>
      </c>
      <c r="E13" s="62" t="s">
        <v>117</v>
      </c>
      <c r="F13" s="62" t="s">
        <v>117</v>
      </c>
      <c r="G13" s="62" t="s">
        <v>117</v>
      </c>
      <c r="H13" s="62" t="s">
        <v>117</v>
      </c>
      <c r="I13" s="61" t="s">
        <v>117</v>
      </c>
    </row>
    <row r="14" spans="1:9" hidden="1" x14ac:dyDescent="0.2">
      <c r="A14" s="10">
        <v>0</v>
      </c>
      <c r="B14" s="24" t="s">
        <v>117</v>
      </c>
      <c r="C14" s="24" t="s">
        <v>117</v>
      </c>
      <c r="D14" s="61" t="s">
        <v>117</v>
      </c>
      <c r="E14" s="62"/>
      <c r="F14" s="62" t="s">
        <v>117</v>
      </c>
      <c r="G14" s="40" t="s">
        <v>117</v>
      </c>
      <c r="H14" s="73" t="s">
        <v>117</v>
      </c>
      <c r="I14" s="61" t="s">
        <v>117</v>
      </c>
    </row>
    <row r="15" spans="1:9" x14ac:dyDescent="0.2">
      <c r="A15" s="10">
        <v>1</v>
      </c>
      <c r="B15" s="24" t="s">
        <v>123</v>
      </c>
      <c r="C15" s="24" t="s">
        <v>117</v>
      </c>
      <c r="D15" s="61" t="s">
        <v>117</v>
      </c>
      <c r="E15" s="62"/>
      <c r="F15" s="62" t="s">
        <v>117</v>
      </c>
      <c r="G15" s="248">
        <v>0.5</v>
      </c>
      <c r="H15" s="73" t="s">
        <v>3</v>
      </c>
      <c r="I15" s="61" t="s">
        <v>117</v>
      </c>
    </row>
    <row r="16" spans="1:9" x14ac:dyDescent="0.2">
      <c r="A16" s="10">
        <v>1</v>
      </c>
      <c r="B16" s="24" t="s">
        <v>124</v>
      </c>
      <c r="C16" s="24" t="s">
        <v>117</v>
      </c>
      <c r="D16" s="61" t="s">
        <v>117</v>
      </c>
      <c r="E16" s="62"/>
      <c r="F16" s="62" t="s">
        <v>117</v>
      </c>
      <c r="G16" s="40">
        <v>1</v>
      </c>
      <c r="H16" s="73" t="s">
        <v>125</v>
      </c>
      <c r="I16" s="61" t="s">
        <v>117</v>
      </c>
    </row>
    <row r="17" spans="1:14" x14ac:dyDescent="0.2">
      <c r="A17" s="10">
        <v>1</v>
      </c>
      <c r="B17" s="24" t="s">
        <v>117</v>
      </c>
      <c r="C17" s="24" t="s">
        <v>117</v>
      </c>
      <c r="D17" s="61" t="s">
        <v>117</v>
      </c>
      <c r="E17" s="62"/>
      <c r="F17" s="62" t="s">
        <v>117</v>
      </c>
      <c r="G17" s="40" t="s">
        <v>117</v>
      </c>
      <c r="H17" s="73" t="s">
        <v>117</v>
      </c>
      <c r="I17" s="61" t="s">
        <v>117</v>
      </c>
    </row>
    <row r="18" spans="1:14" x14ac:dyDescent="0.2">
      <c r="A18" s="10">
        <v>1</v>
      </c>
      <c r="B18" s="24" t="s">
        <v>126</v>
      </c>
      <c r="C18" s="25" t="s">
        <v>117</v>
      </c>
      <c r="D18" s="25" t="s">
        <v>117</v>
      </c>
      <c r="E18" s="25" t="s">
        <v>117</v>
      </c>
      <c r="F18" s="25" t="s">
        <v>117</v>
      </c>
      <c r="G18" s="40">
        <v>12.4</v>
      </c>
      <c r="H18" s="73" t="s">
        <v>2</v>
      </c>
      <c r="I18" s="25" t="s">
        <v>117</v>
      </c>
    </row>
    <row r="19" spans="1:14" customFormat="1" ht="12.75" x14ac:dyDescent="0.2">
      <c r="A19" s="10">
        <v>1</v>
      </c>
      <c r="B19" s="24" t="s">
        <v>117</v>
      </c>
      <c r="C19" s="21" t="s">
        <v>117</v>
      </c>
      <c r="D19" s="68" t="s">
        <v>117</v>
      </c>
      <c r="E19" s="69" t="s">
        <v>117</v>
      </c>
      <c r="F19" s="69" t="s">
        <v>117</v>
      </c>
      <c r="G19" s="69" t="s">
        <v>117</v>
      </c>
      <c r="H19" s="69" t="s">
        <v>117</v>
      </c>
      <c r="I19" s="68" t="s">
        <v>117</v>
      </c>
    </row>
    <row r="20" spans="1:14" customFormat="1" ht="12.75" hidden="1" x14ac:dyDescent="0.2">
      <c r="A20" s="10">
        <v>0</v>
      </c>
      <c r="B20" s="24" t="s">
        <v>127</v>
      </c>
      <c r="C20" s="27" t="s">
        <v>117</v>
      </c>
      <c r="D20" s="27" t="s">
        <v>117</v>
      </c>
      <c r="E20" s="24" t="s">
        <v>117</v>
      </c>
      <c r="F20" s="28" t="s">
        <v>117</v>
      </c>
      <c r="G20" s="27" t="s">
        <v>117</v>
      </c>
      <c r="H20" s="24" t="s">
        <v>117</v>
      </c>
      <c r="I20" s="25" t="s">
        <v>117</v>
      </c>
    </row>
    <row r="21" spans="1:14" customFormat="1" ht="12.75" x14ac:dyDescent="0.2">
      <c r="A21" s="10">
        <v>1</v>
      </c>
      <c r="B21" s="24" t="s">
        <v>128</v>
      </c>
      <c r="C21" s="15" t="s">
        <v>117</v>
      </c>
      <c r="D21" s="15" t="s">
        <v>117</v>
      </c>
      <c r="E21" s="14" t="s">
        <v>117</v>
      </c>
      <c r="F21" s="14" t="s">
        <v>117</v>
      </c>
      <c r="G21" s="216">
        <v>47619</v>
      </c>
      <c r="H21" s="14" t="s">
        <v>129</v>
      </c>
      <c r="I21" s="14" t="s">
        <v>117</v>
      </c>
    </row>
    <row r="22" spans="1:14" customFormat="1" ht="12.75" hidden="1" x14ac:dyDescent="0.2">
      <c r="A22" s="10">
        <v>0</v>
      </c>
      <c r="B22" s="24" t="s">
        <v>117</v>
      </c>
      <c r="C22" s="15" t="s">
        <v>117</v>
      </c>
      <c r="D22" s="17" t="s">
        <v>117</v>
      </c>
      <c r="E22" s="14" t="s">
        <v>117</v>
      </c>
      <c r="F22" s="18" t="s">
        <v>117</v>
      </c>
      <c r="G22" s="15" t="s">
        <v>117</v>
      </c>
      <c r="H22" s="14" t="s">
        <v>117</v>
      </c>
      <c r="I22" s="14" t="s">
        <v>117</v>
      </c>
    </row>
    <row r="23" spans="1:14" customFormat="1" ht="12.75" hidden="1" x14ac:dyDescent="0.2">
      <c r="A23" s="10">
        <v>0</v>
      </c>
      <c r="B23" s="24" t="s">
        <v>117</v>
      </c>
      <c r="C23" s="15" t="s">
        <v>117</v>
      </c>
      <c r="D23" s="17" t="s">
        <v>117</v>
      </c>
      <c r="E23" s="14" t="s">
        <v>117</v>
      </c>
      <c r="F23" s="18" t="s">
        <v>117</v>
      </c>
      <c r="G23" s="15" t="s">
        <v>117</v>
      </c>
      <c r="H23" s="14" t="s">
        <v>117</v>
      </c>
      <c r="I23" s="14" t="s">
        <v>117</v>
      </c>
    </row>
    <row r="24" spans="1:14" customFormat="1" ht="14.25" hidden="1" x14ac:dyDescent="0.2">
      <c r="A24" s="10">
        <v>0</v>
      </c>
      <c r="B24" s="24" t="s">
        <v>117</v>
      </c>
      <c r="C24" s="15" t="s">
        <v>117</v>
      </c>
      <c r="D24" s="17" t="s">
        <v>117</v>
      </c>
      <c r="E24" s="19" t="s">
        <v>117</v>
      </c>
      <c r="F24" s="18" t="s">
        <v>117</v>
      </c>
      <c r="G24" s="15" t="s">
        <v>117</v>
      </c>
      <c r="H24" s="14" t="s">
        <v>117</v>
      </c>
      <c r="I24" s="14" t="s">
        <v>117</v>
      </c>
    </row>
    <row r="25" spans="1:14" customFormat="1" ht="12.75" hidden="1" x14ac:dyDescent="0.2">
      <c r="A25" s="10">
        <v>0</v>
      </c>
      <c r="B25" s="24" t="s">
        <v>117</v>
      </c>
      <c r="C25" s="15" t="s">
        <v>117</v>
      </c>
      <c r="D25" s="15" t="s">
        <v>117</v>
      </c>
      <c r="E25" s="14" t="s">
        <v>117</v>
      </c>
      <c r="F25" s="18" t="s">
        <v>117</v>
      </c>
      <c r="G25" s="15" t="s">
        <v>117</v>
      </c>
      <c r="H25" s="14" t="s">
        <v>117</v>
      </c>
      <c r="I25" s="14" t="s">
        <v>117</v>
      </c>
    </row>
    <row r="26" spans="1:14" customFormat="1" ht="12.75" hidden="1" x14ac:dyDescent="0.2">
      <c r="A26" s="10">
        <v>0</v>
      </c>
      <c r="B26" s="24" t="s">
        <v>117</v>
      </c>
      <c r="C26" s="15" t="s">
        <v>117</v>
      </c>
      <c r="D26" s="17" t="s">
        <v>117</v>
      </c>
      <c r="E26" s="14" t="s">
        <v>117</v>
      </c>
      <c r="F26" s="18" t="s">
        <v>117</v>
      </c>
      <c r="G26" s="15" t="s">
        <v>117</v>
      </c>
      <c r="H26" s="14" t="s">
        <v>117</v>
      </c>
      <c r="I26" s="14" t="s">
        <v>117</v>
      </c>
    </row>
    <row r="27" spans="1:14" customFormat="1" ht="12.75" hidden="1" x14ac:dyDescent="0.2">
      <c r="A27" s="10">
        <v>0</v>
      </c>
      <c r="B27" s="24" t="s">
        <v>117</v>
      </c>
      <c r="C27" s="15" t="s">
        <v>117</v>
      </c>
      <c r="D27" s="15" t="s">
        <v>117</v>
      </c>
      <c r="E27" s="14" t="s">
        <v>117</v>
      </c>
      <c r="F27" s="18" t="s">
        <v>117</v>
      </c>
      <c r="G27" s="15" t="s">
        <v>117</v>
      </c>
      <c r="H27" s="14" t="s">
        <v>117</v>
      </c>
      <c r="I27" s="14" t="s">
        <v>117</v>
      </c>
    </row>
    <row r="28" spans="1:14" x14ac:dyDescent="0.2">
      <c r="A28" s="10">
        <v>1</v>
      </c>
      <c r="B28" s="24"/>
      <c r="C28" s="27" t="s">
        <v>117</v>
      </c>
      <c r="D28" s="61" t="s">
        <v>117</v>
      </c>
      <c r="E28" s="62"/>
      <c r="F28" s="62" t="s">
        <v>117</v>
      </c>
      <c r="G28" s="62" t="s">
        <v>117</v>
      </c>
      <c r="H28" s="62" t="s">
        <v>117</v>
      </c>
      <c r="I28" s="61" t="s">
        <v>117</v>
      </c>
      <c r="L28" s="10" t="s">
        <v>9</v>
      </c>
    </row>
    <row r="29" spans="1:14" x14ac:dyDescent="0.2">
      <c r="A29" s="10">
        <v>1</v>
      </c>
      <c r="B29" s="146">
        <v>0</v>
      </c>
      <c r="C29" s="38" t="s">
        <v>117</v>
      </c>
      <c r="D29" s="147" t="s">
        <v>130</v>
      </c>
      <c r="E29" s="148"/>
      <c r="F29" s="148" t="s">
        <v>131</v>
      </c>
      <c r="G29" s="148" t="s">
        <v>132</v>
      </c>
      <c r="H29" s="148" t="s">
        <v>117</v>
      </c>
      <c r="I29" s="147" t="s">
        <v>133</v>
      </c>
    </row>
    <row r="30" spans="1:14" x14ac:dyDescent="0.2">
      <c r="A30" s="10">
        <v>1</v>
      </c>
      <c r="B30" s="149" t="s">
        <v>134</v>
      </c>
      <c r="C30" s="42" t="s">
        <v>117</v>
      </c>
      <c r="D30" s="150" t="s">
        <v>3</v>
      </c>
      <c r="E30" s="150"/>
      <c r="F30" s="150" t="s">
        <v>135</v>
      </c>
      <c r="G30" s="150" t="s">
        <v>108</v>
      </c>
      <c r="H30" s="150" t="s">
        <v>117</v>
      </c>
      <c r="I30" s="151" t="s">
        <v>136</v>
      </c>
    </row>
    <row r="31" spans="1:14" x14ac:dyDescent="0.2">
      <c r="A31" s="10">
        <v>1</v>
      </c>
      <c r="B31" s="90" t="s">
        <v>137</v>
      </c>
      <c r="C31" s="91" t="s">
        <v>117</v>
      </c>
      <c r="D31" s="91" t="s">
        <v>117</v>
      </c>
      <c r="E31" s="91"/>
      <c r="F31" s="91" t="s">
        <v>117</v>
      </c>
      <c r="G31" s="91" t="s">
        <v>117</v>
      </c>
      <c r="H31" s="91">
        <v>173.26396436144086</v>
      </c>
      <c r="I31" s="27" t="s">
        <v>117</v>
      </c>
      <c r="L31" s="63">
        <f>+H31</f>
        <v>173.26396436144086</v>
      </c>
      <c r="N31" s="218">
        <v>82.105923550942393</v>
      </c>
    </row>
    <row r="32" spans="1:14" customFormat="1" ht="12.75" hidden="1" x14ac:dyDescent="0.2">
      <c r="A32" s="10">
        <v>0</v>
      </c>
      <c r="B32" s="4" t="s">
        <v>283</v>
      </c>
      <c r="C32" s="44" t="s">
        <v>117</v>
      </c>
      <c r="D32" s="1" t="s">
        <v>117</v>
      </c>
      <c r="E32" s="3" t="s">
        <v>117</v>
      </c>
      <c r="F32" s="45" t="s">
        <v>117</v>
      </c>
      <c r="G32" s="14" t="s">
        <v>117</v>
      </c>
      <c r="H32" s="14" t="s">
        <v>117</v>
      </c>
      <c r="I32" s="14" t="s">
        <v>117</v>
      </c>
    </row>
    <row r="33" spans="1:14" x14ac:dyDescent="0.2">
      <c r="A33" s="10">
        <v>1</v>
      </c>
      <c r="B33" s="26" t="s">
        <v>139</v>
      </c>
      <c r="C33" s="27" t="s">
        <v>117</v>
      </c>
      <c r="D33" s="27">
        <v>20000</v>
      </c>
      <c r="E33" s="27"/>
      <c r="F33" s="71">
        <v>8.6631982180720435E-3</v>
      </c>
      <c r="G33" s="27">
        <v>173.26396436144086</v>
      </c>
      <c r="H33" s="27" t="s">
        <v>117</v>
      </c>
      <c r="I33" s="27">
        <v>1.0876396954166248</v>
      </c>
    </row>
    <row r="34" spans="1:14" x14ac:dyDescent="0.2">
      <c r="A34" s="10">
        <v>1</v>
      </c>
      <c r="B34" s="43" t="s">
        <v>140</v>
      </c>
      <c r="C34" s="91" t="s">
        <v>117</v>
      </c>
      <c r="D34" s="91" t="s">
        <v>117</v>
      </c>
      <c r="E34" s="91"/>
      <c r="F34" s="93" t="s">
        <v>117</v>
      </c>
      <c r="G34" s="91" t="s">
        <v>117</v>
      </c>
      <c r="H34" s="91">
        <v>4248.3115029999044</v>
      </c>
      <c r="I34" s="27" t="s">
        <v>117</v>
      </c>
      <c r="L34" s="10">
        <f>SUBTOTAL(9,G35:G51)</f>
        <v>4248.3115029999062</v>
      </c>
      <c r="N34" s="218">
        <v>89.852759481156113</v>
      </c>
    </row>
    <row r="35" spans="1:14" x14ac:dyDescent="0.2">
      <c r="A35" s="10">
        <v>1</v>
      </c>
      <c r="B35" s="26" t="s">
        <v>142</v>
      </c>
      <c r="C35" s="27" t="s">
        <v>117</v>
      </c>
      <c r="D35" s="27">
        <v>47619</v>
      </c>
      <c r="E35" s="27"/>
      <c r="F35" s="71">
        <v>2.9700000000000001E-2</v>
      </c>
      <c r="G35" s="27">
        <v>1414.2843</v>
      </c>
      <c r="H35" s="27" t="s">
        <v>117</v>
      </c>
      <c r="I35" s="27">
        <v>8.8779669272466517</v>
      </c>
      <c r="M35" s="218">
        <v>75.189873417721515</v>
      </c>
    </row>
    <row r="36" spans="1:14" x14ac:dyDescent="0.2">
      <c r="A36" s="10">
        <v>1</v>
      </c>
      <c r="B36" s="26" t="s">
        <v>141</v>
      </c>
      <c r="C36" s="27" t="s">
        <v>117</v>
      </c>
      <c r="D36" s="27">
        <v>47619</v>
      </c>
      <c r="E36" s="27"/>
      <c r="F36" s="71">
        <v>1.47E-2</v>
      </c>
      <c r="G36" s="27">
        <v>699.99929999999995</v>
      </c>
      <c r="H36" s="27" t="s">
        <v>117</v>
      </c>
      <c r="I36" s="27">
        <v>4.3941452468190496</v>
      </c>
      <c r="M36" s="218">
        <v>100</v>
      </c>
    </row>
    <row r="37" spans="1:14" x14ac:dyDescent="0.2">
      <c r="A37" s="10">
        <v>1</v>
      </c>
      <c r="B37" s="26" t="s">
        <v>143</v>
      </c>
      <c r="C37" s="27" t="s">
        <v>117</v>
      </c>
      <c r="D37" s="27">
        <v>2</v>
      </c>
      <c r="E37" s="27"/>
      <c r="F37" s="71">
        <v>4.76</v>
      </c>
      <c r="G37" s="27">
        <v>9.52</v>
      </c>
      <c r="H37" s="27" t="s">
        <v>117</v>
      </c>
      <c r="I37" s="27">
        <v>5.9760435117174195E-2</v>
      </c>
    </row>
    <row r="38" spans="1:14" x14ac:dyDescent="0.2">
      <c r="A38" s="10">
        <v>1</v>
      </c>
      <c r="B38" s="11" t="s">
        <v>144</v>
      </c>
      <c r="C38" s="75" t="s">
        <v>117</v>
      </c>
      <c r="D38" s="27">
        <v>1.3</v>
      </c>
      <c r="E38" s="9" t="s">
        <v>117</v>
      </c>
      <c r="F38" s="28">
        <v>5.76</v>
      </c>
      <c r="G38" s="27">
        <v>7.4879999999999995</v>
      </c>
      <c r="H38" s="24" t="s">
        <v>117</v>
      </c>
      <c r="I38" s="24">
        <v>4.7004846445105074E-2</v>
      </c>
    </row>
    <row r="39" spans="1:14" x14ac:dyDescent="0.2">
      <c r="A39" s="10">
        <v>1</v>
      </c>
      <c r="B39" s="11" t="s">
        <v>210</v>
      </c>
      <c r="C39" s="75" t="s">
        <v>117</v>
      </c>
      <c r="D39" s="27">
        <v>4</v>
      </c>
      <c r="E39" s="9" t="s">
        <v>117</v>
      </c>
      <c r="F39" s="28">
        <v>12.8</v>
      </c>
      <c r="G39" s="27">
        <v>51.2</v>
      </c>
      <c r="H39" s="24" t="s">
        <v>117</v>
      </c>
      <c r="I39" s="24">
        <v>0.32140065945370994</v>
      </c>
    </row>
    <row r="40" spans="1:14" ht="12.75" x14ac:dyDescent="0.2">
      <c r="A40" s="10">
        <v>1</v>
      </c>
      <c r="B40" s="11" t="s">
        <v>146</v>
      </c>
      <c r="C40" s="75" t="s">
        <v>117</v>
      </c>
      <c r="D40" s="27">
        <v>257.44697689142134</v>
      </c>
      <c r="E40" s="9" t="s">
        <v>117</v>
      </c>
      <c r="F40" s="28">
        <v>0.21421605722136253</v>
      </c>
      <c r="G40" s="27">
        <v>55.149276333239513</v>
      </c>
      <c r="H40" s="24" t="s">
        <v>117</v>
      </c>
      <c r="I40" s="24">
        <v>0.34619167542769647</v>
      </c>
      <c r="L40"/>
    </row>
    <row r="41" spans="1:14" hidden="1" x14ac:dyDescent="0.2">
      <c r="A41" s="10">
        <v>0</v>
      </c>
      <c r="B41" s="26" t="s">
        <v>53</v>
      </c>
      <c r="C41" s="27" t="s">
        <v>117</v>
      </c>
      <c r="D41" s="27">
        <v>66.222222222222229</v>
      </c>
      <c r="E41" s="27" t="s">
        <v>117</v>
      </c>
      <c r="F41" s="70" t="s">
        <v>117</v>
      </c>
      <c r="G41" s="27" t="s">
        <v>117</v>
      </c>
      <c r="H41" s="27" t="s">
        <v>117</v>
      </c>
      <c r="I41" s="27" t="s">
        <v>117</v>
      </c>
    </row>
    <row r="42" spans="1:14" hidden="1" x14ac:dyDescent="0.2">
      <c r="A42" s="10">
        <v>0</v>
      </c>
      <c r="B42" s="26" t="s">
        <v>12</v>
      </c>
      <c r="C42" s="27" t="s">
        <v>117</v>
      </c>
      <c r="D42" s="27">
        <v>-7.5</v>
      </c>
      <c r="E42" s="27" t="s">
        <v>117</v>
      </c>
      <c r="F42" s="27" t="s">
        <v>117</v>
      </c>
      <c r="G42" s="27" t="s">
        <v>117</v>
      </c>
      <c r="H42" s="27" t="s">
        <v>117</v>
      </c>
      <c r="I42" s="27" t="s">
        <v>117</v>
      </c>
    </row>
    <row r="43" spans="1:14" hidden="1" x14ac:dyDescent="0.2">
      <c r="A43" s="10">
        <v>0</v>
      </c>
      <c r="B43" s="26" t="s">
        <v>54</v>
      </c>
      <c r="C43" s="27" t="s">
        <v>117</v>
      </c>
      <c r="D43" s="27">
        <v>20</v>
      </c>
      <c r="E43" s="27"/>
      <c r="F43" s="27" t="s">
        <v>117</v>
      </c>
      <c r="G43" s="27" t="s">
        <v>117</v>
      </c>
      <c r="H43" s="27" t="s">
        <v>117</v>
      </c>
      <c r="I43" s="27" t="s">
        <v>117</v>
      </c>
    </row>
    <row r="44" spans="1:14" x14ac:dyDescent="0.2">
      <c r="A44" s="10">
        <v>1</v>
      </c>
      <c r="B44" s="26" t="s">
        <v>147</v>
      </c>
      <c r="C44" s="27" t="s">
        <v>117</v>
      </c>
      <c r="D44" s="27" t="s">
        <v>117</v>
      </c>
      <c r="E44" s="27"/>
      <c r="F44" s="71" t="s">
        <v>117</v>
      </c>
      <c r="G44" s="27">
        <v>227.35396000000037</v>
      </c>
      <c r="H44" s="27" t="s">
        <v>117</v>
      </c>
      <c r="I44" s="27">
        <v>1.427181888152588</v>
      </c>
    </row>
    <row r="45" spans="1:14" hidden="1" x14ac:dyDescent="0.2">
      <c r="A45" s="10">
        <v>0</v>
      </c>
      <c r="B45" s="26" t="s">
        <v>148</v>
      </c>
      <c r="C45" s="27" t="s">
        <v>117</v>
      </c>
      <c r="D45" s="27">
        <v>2</v>
      </c>
      <c r="E45" s="27"/>
      <c r="F45" s="71">
        <v>32.96</v>
      </c>
      <c r="G45" s="27">
        <v>65.92</v>
      </c>
      <c r="H45" s="27" t="s">
        <v>117</v>
      </c>
      <c r="I45" s="27">
        <v>0.41380334904665156</v>
      </c>
    </row>
    <row r="46" spans="1:14" hidden="1" x14ac:dyDescent="0.2">
      <c r="A46" s="10">
        <v>0</v>
      </c>
      <c r="B46" s="26" t="s">
        <v>191</v>
      </c>
      <c r="C46" s="27" t="s">
        <v>117</v>
      </c>
      <c r="D46" s="27">
        <v>4</v>
      </c>
      <c r="E46" s="27"/>
      <c r="F46" s="71">
        <v>15.450000000000001</v>
      </c>
      <c r="G46" s="27">
        <v>61.800000000000004</v>
      </c>
      <c r="H46" s="27" t="s">
        <v>117</v>
      </c>
      <c r="I46" s="27">
        <v>0.38794063973123583</v>
      </c>
    </row>
    <row r="47" spans="1:14" hidden="1" x14ac:dyDescent="0.2">
      <c r="A47" s="10">
        <v>0</v>
      </c>
      <c r="B47" s="26" t="s">
        <v>226</v>
      </c>
      <c r="C47" s="27" t="s">
        <v>117</v>
      </c>
      <c r="D47" s="27">
        <v>0.2</v>
      </c>
      <c r="E47" s="27"/>
      <c r="F47" s="71">
        <v>57.535800000000002</v>
      </c>
      <c r="G47" s="27">
        <v>11.507160000000001</v>
      </c>
      <c r="H47" s="27" t="s">
        <v>117</v>
      </c>
      <c r="I47" s="27">
        <v>7.2234547117956113E-2</v>
      </c>
    </row>
    <row r="48" spans="1:14" hidden="1" x14ac:dyDescent="0.2">
      <c r="A48" s="10">
        <v>0</v>
      </c>
      <c r="B48" s="26" t="s">
        <v>153</v>
      </c>
      <c r="C48" s="27" t="s">
        <v>117</v>
      </c>
      <c r="D48" s="27">
        <v>1</v>
      </c>
      <c r="E48" s="27"/>
      <c r="F48" s="71">
        <v>64.89</v>
      </c>
      <c r="G48" s="27">
        <v>64.89</v>
      </c>
      <c r="H48" s="27" t="s">
        <v>117</v>
      </c>
      <c r="I48" s="27">
        <v>0.40733767171779761</v>
      </c>
    </row>
    <row r="49" spans="1:14" hidden="1" x14ac:dyDescent="0.2">
      <c r="A49" s="10">
        <v>0</v>
      </c>
      <c r="B49" s="26" t="s">
        <v>155</v>
      </c>
      <c r="C49" s="27" t="s">
        <v>117</v>
      </c>
      <c r="D49" s="27">
        <v>0.8</v>
      </c>
      <c r="E49" s="27"/>
      <c r="F49" s="71">
        <v>29.046000000000003</v>
      </c>
      <c r="G49" s="27">
        <v>23.236800000000002</v>
      </c>
      <c r="H49" s="27" t="s">
        <v>117</v>
      </c>
      <c r="I49" s="27">
        <v>0.14586568053894466</v>
      </c>
    </row>
    <row r="50" spans="1:14" x14ac:dyDescent="0.2">
      <c r="A50" s="10">
        <v>1</v>
      </c>
      <c r="B50" s="26" t="s">
        <v>245</v>
      </c>
      <c r="C50" s="27" t="s">
        <v>117</v>
      </c>
      <c r="D50" s="27">
        <v>56.666666666666664</v>
      </c>
      <c r="E50" s="27"/>
      <c r="F50" s="71">
        <v>6.6408823529411753</v>
      </c>
      <c r="G50" s="27">
        <v>376.31666666666661</v>
      </c>
      <c r="H50" s="27" t="s">
        <v>117</v>
      </c>
      <c r="I50" s="27">
        <v>2.3622739224626677</v>
      </c>
    </row>
    <row r="51" spans="1:14" s="176" customFormat="1" x14ac:dyDescent="0.2">
      <c r="A51" s="10">
        <v>1</v>
      </c>
      <c r="B51" s="26" t="s">
        <v>156</v>
      </c>
      <c r="C51" s="27" t="s">
        <v>117</v>
      </c>
      <c r="D51" s="27">
        <v>2500</v>
      </c>
      <c r="E51" s="27"/>
      <c r="F51" s="71">
        <v>0.56279999999999997</v>
      </c>
      <c r="G51" s="27">
        <v>1407</v>
      </c>
      <c r="H51" s="91" t="s">
        <v>117</v>
      </c>
      <c r="I51" s="91">
        <v>8.8322407783470691</v>
      </c>
      <c r="L51" s="10">
        <f>SUBTOTAL(9,G52:G74)</f>
        <v>5585.0741013287279</v>
      </c>
      <c r="N51" s="218" t="e">
        <v>#VALUE!</v>
      </c>
    </row>
    <row r="52" spans="1:14" x14ac:dyDescent="0.2">
      <c r="A52" s="10">
        <v>1</v>
      </c>
      <c r="B52" s="43" t="s">
        <v>157</v>
      </c>
      <c r="C52" s="91" t="s">
        <v>117</v>
      </c>
      <c r="D52" s="91" t="s">
        <v>117</v>
      </c>
      <c r="E52" s="91"/>
      <c r="F52" s="93" t="s">
        <v>117</v>
      </c>
      <c r="G52" s="91" t="s">
        <v>117</v>
      </c>
      <c r="H52" s="91">
        <v>5585.0741013287279</v>
      </c>
      <c r="I52" s="91" t="s">
        <v>117</v>
      </c>
    </row>
    <row r="53" spans="1:14" x14ac:dyDescent="0.2">
      <c r="A53" s="10">
        <v>1</v>
      </c>
      <c r="B53" s="26" t="s">
        <v>158</v>
      </c>
      <c r="C53" s="27" t="s">
        <v>117</v>
      </c>
      <c r="D53" s="27">
        <v>1.4</v>
      </c>
      <c r="E53" s="27"/>
      <c r="F53" s="71">
        <v>45</v>
      </c>
      <c r="G53" s="27">
        <v>62.999999999999993</v>
      </c>
      <c r="H53" s="27" t="s">
        <v>117</v>
      </c>
      <c r="I53" s="27">
        <v>0.39547346768718211</v>
      </c>
    </row>
    <row r="54" spans="1:14" x14ac:dyDescent="0.2">
      <c r="A54" s="10">
        <v>1</v>
      </c>
      <c r="B54" s="26" t="s">
        <v>159</v>
      </c>
      <c r="C54" s="27" t="s">
        <v>117</v>
      </c>
      <c r="D54" s="70">
        <v>630</v>
      </c>
      <c r="E54" s="27"/>
      <c r="F54" s="72">
        <v>0.2</v>
      </c>
      <c r="G54" s="27">
        <v>126</v>
      </c>
      <c r="H54" s="27" t="s">
        <v>117</v>
      </c>
      <c r="I54" s="27">
        <v>0.79094693537436422</v>
      </c>
    </row>
    <row r="55" spans="1:14" x14ac:dyDescent="0.2">
      <c r="A55" s="10">
        <v>1</v>
      </c>
      <c r="B55" s="11" t="s">
        <v>160</v>
      </c>
      <c r="C55" s="75" t="s">
        <v>117</v>
      </c>
      <c r="D55" s="27">
        <v>800000</v>
      </c>
      <c r="E55" s="9" t="s">
        <v>117</v>
      </c>
      <c r="F55" s="28">
        <v>2.5000000000000001E-4</v>
      </c>
      <c r="G55" s="27">
        <v>200</v>
      </c>
      <c r="H55" s="95" t="s">
        <v>117</v>
      </c>
      <c r="I55" s="24">
        <v>1.2554713259910544</v>
      </c>
    </row>
    <row r="56" spans="1:14" x14ac:dyDescent="0.2">
      <c r="A56" s="10">
        <v>1</v>
      </c>
      <c r="B56" s="11" t="s">
        <v>161</v>
      </c>
      <c r="C56" s="75" t="s">
        <v>117</v>
      </c>
      <c r="D56" s="27">
        <v>25000</v>
      </c>
      <c r="E56" s="9" t="s">
        <v>117</v>
      </c>
      <c r="F56" s="28">
        <v>0.05</v>
      </c>
      <c r="G56" s="27">
        <v>1250</v>
      </c>
      <c r="H56" s="24" t="s">
        <v>117</v>
      </c>
      <c r="I56" s="24">
        <v>7.8466957874440899</v>
      </c>
    </row>
    <row r="57" spans="1:14" x14ac:dyDescent="0.2">
      <c r="A57" s="10">
        <v>1</v>
      </c>
      <c r="B57" s="11" t="s">
        <v>162</v>
      </c>
      <c r="C57" s="75" t="s">
        <v>117</v>
      </c>
      <c r="D57" s="27">
        <v>733.97</v>
      </c>
      <c r="E57" s="9" t="s">
        <v>117</v>
      </c>
      <c r="F57" s="28">
        <v>4.5353448275862061</v>
      </c>
      <c r="G57" s="27">
        <v>3328.8070431034475</v>
      </c>
      <c r="H57" s="24" t="s">
        <v>117</v>
      </c>
      <c r="I57" s="24">
        <v>20.896108961867231</v>
      </c>
    </row>
    <row r="58" spans="1:14" hidden="1" x14ac:dyDescent="0.2">
      <c r="A58" s="10">
        <v>0</v>
      </c>
      <c r="B58" s="11">
        <v>0</v>
      </c>
      <c r="C58" s="75" t="s">
        <v>117</v>
      </c>
      <c r="D58" s="27" t="s">
        <v>117</v>
      </c>
      <c r="E58" s="9" t="s">
        <v>117</v>
      </c>
      <c r="F58" s="154" t="s">
        <v>117</v>
      </c>
      <c r="G58" s="27" t="s">
        <v>117</v>
      </c>
      <c r="H58" s="24" t="s">
        <v>117</v>
      </c>
      <c r="I58" s="24" t="s">
        <v>117</v>
      </c>
    </row>
    <row r="59" spans="1:14" customFormat="1" ht="12.75" hidden="1" x14ac:dyDescent="0.2">
      <c r="A59" s="10">
        <v>0</v>
      </c>
      <c r="B59" s="4">
        <v>0</v>
      </c>
      <c r="C59" s="44" t="s">
        <v>117</v>
      </c>
      <c r="D59" s="27" t="s">
        <v>117</v>
      </c>
      <c r="E59" s="9" t="s">
        <v>117</v>
      </c>
      <c r="F59" s="28" t="s">
        <v>117</v>
      </c>
      <c r="G59" s="27" t="s">
        <v>117</v>
      </c>
      <c r="H59" s="14" t="s">
        <v>117</v>
      </c>
      <c r="I59" s="14" t="s">
        <v>117</v>
      </c>
    </row>
    <row r="60" spans="1:14" customFormat="1" ht="12.75" hidden="1" x14ac:dyDescent="0.2">
      <c r="A60" s="10">
        <v>0</v>
      </c>
      <c r="B60" s="4">
        <v>0</v>
      </c>
      <c r="C60" s="44" t="s">
        <v>117</v>
      </c>
      <c r="D60" s="27" t="s">
        <v>117</v>
      </c>
      <c r="E60" s="9" t="s">
        <v>117</v>
      </c>
      <c r="F60" s="28" t="s">
        <v>117</v>
      </c>
      <c r="G60" s="27" t="s">
        <v>117</v>
      </c>
      <c r="H60" s="3" t="s">
        <v>117</v>
      </c>
      <c r="I60" s="14" t="s">
        <v>117</v>
      </c>
    </row>
    <row r="61" spans="1:14" customFormat="1" ht="12.75" hidden="1" x14ac:dyDescent="0.2">
      <c r="A61" s="10">
        <v>0</v>
      </c>
      <c r="B61" s="4">
        <v>0</v>
      </c>
      <c r="C61" s="44" t="s">
        <v>117</v>
      </c>
      <c r="D61" s="27" t="s">
        <v>117</v>
      </c>
      <c r="E61" s="9" t="s">
        <v>117</v>
      </c>
      <c r="F61" s="28" t="s">
        <v>117</v>
      </c>
      <c r="G61" s="27" t="s">
        <v>117</v>
      </c>
      <c r="H61" s="3" t="s">
        <v>117</v>
      </c>
      <c r="I61" s="14" t="s">
        <v>117</v>
      </c>
    </row>
    <row r="62" spans="1:14" customFormat="1" ht="12.75" hidden="1" x14ac:dyDescent="0.2">
      <c r="A62" s="10">
        <v>0</v>
      </c>
      <c r="B62" s="4">
        <v>0</v>
      </c>
      <c r="C62" s="44" t="s">
        <v>117</v>
      </c>
      <c r="D62" s="27" t="s">
        <v>117</v>
      </c>
      <c r="E62" s="9" t="s">
        <v>117</v>
      </c>
      <c r="F62" s="173" t="s">
        <v>117</v>
      </c>
      <c r="G62" s="27" t="s">
        <v>117</v>
      </c>
      <c r="H62" s="3" t="s">
        <v>117</v>
      </c>
      <c r="I62" s="14" t="s">
        <v>117</v>
      </c>
    </row>
    <row r="63" spans="1:14" customFormat="1" ht="12.75" hidden="1" x14ac:dyDescent="0.2">
      <c r="A63" s="10">
        <v>0</v>
      </c>
      <c r="B63" s="4">
        <v>0</v>
      </c>
      <c r="C63" s="44" t="s">
        <v>117</v>
      </c>
      <c r="D63" s="27" t="s">
        <v>117</v>
      </c>
      <c r="E63" s="9" t="s">
        <v>117</v>
      </c>
      <c r="F63" s="173" t="s">
        <v>117</v>
      </c>
      <c r="G63" s="27" t="s">
        <v>117</v>
      </c>
      <c r="H63" s="3" t="s">
        <v>117</v>
      </c>
      <c r="I63" s="14" t="s">
        <v>117</v>
      </c>
    </row>
    <row r="64" spans="1:14" customFormat="1" ht="12.75" hidden="1" x14ac:dyDescent="0.2">
      <c r="A64" s="10">
        <v>0</v>
      </c>
      <c r="B64" s="4">
        <v>0</v>
      </c>
      <c r="C64" s="44" t="s">
        <v>117</v>
      </c>
      <c r="D64" s="27" t="s">
        <v>117</v>
      </c>
      <c r="E64" s="9" t="s">
        <v>117</v>
      </c>
      <c r="F64" s="173" t="s">
        <v>117</v>
      </c>
      <c r="G64" s="27" t="s">
        <v>117</v>
      </c>
      <c r="H64" s="3" t="s">
        <v>117</v>
      </c>
      <c r="I64" s="14" t="s">
        <v>117</v>
      </c>
    </row>
    <row r="65" spans="1:14" customFormat="1" ht="12.75" hidden="1" x14ac:dyDescent="0.2">
      <c r="A65" s="10">
        <v>0</v>
      </c>
      <c r="B65" s="4">
        <v>0</v>
      </c>
      <c r="C65" s="44" t="s">
        <v>117</v>
      </c>
      <c r="D65" s="27" t="s">
        <v>117</v>
      </c>
      <c r="E65" s="9" t="s">
        <v>117</v>
      </c>
      <c r="F65" s="173" t="s">
        <v>117</v>
      </c>
      <c r="G65" s="27" t="s">
        <v>117</v>
      </c>
      <c r="H65" s="3" t="s">
        <v>117</v>
      </c>
      <c r="I65" s="14" t="s">
        <v>117</v>
      </c>
    </row>
    <row r="66" spans="1:14" customFormat="1" ht="12.75" hidden="1" x14ac:dyDescent="0.2">
      <c r="A66" s="10">
        <v>0</v>
      </c>
      <c r="B66" s="4">
        <v>0</v>
      </c>
      <c r="C66" s="44" t="s">
        <v>117</v>
      </c>
      <c r="D66" s="27" t="s">
        <v>117</v>
      </c>
      <c r="E66" s="9" t="s">
        <v>117</v>
      </c>
      <c r="F66" s="173" t="s">
        <v>117</v>
      </c>
      <c r="G66" s="27" t="s">
        <v>117</v>
      </c>
      <c r="H66" s="3" t="s">
        <v>117</v>
      </c>
      <c r="I66" s="14" t="s">
        <v>117</v>
      </c>
    </row>
    <row r="67" spans="1:14" customFormat="1" ht="12.75" hidden="1" x14ac:dyDescent="0.2">
      <c r="A67" s="10">
        <v>0</v>
      </c>
      <c r="B67" s="4">
        <v>0</v>
      </c>
      <c r="C67" s="44" t="s">
        <v>117</v>
      </c>
      <c r="D67" s="27" t="s">
        <v>117</v>
      </c>
      <c r="E67" s="9" t="s">
        <v>117</v>
      </c>
      <c r="F67" s="173" t="s">
        <v>117</v>
      </c>
      <c r="G67" s="27" t="s">
        <v>117</v>
      </c>
      <c r="H67" s="3" t="s">
        <v>117</v>
      </c>
      <c r="I67" s="14" t="s">
        <v>117</v>
      </c>
    </row>
    <row r="68" spans="1:14" customFormat="1" ht="12.75" hidden="1" x14ac:dyDescent="0.2">
      <c r="A68" s="10">
        <v>0</v>
      </c>
      <c r="B68" s="4">
        <v>0</v>
      </c>
      <c r="C68" s="44" t="s">
        <v>117</v>
      </c>
      <c r="D68" s="27" t="s">
        <v>117</v>
      </c>
      <c r="E68" s="9" t="s">
        <v>117</v>
      </c>
      <c r="F68" s="173" t="s">
        <v>117</v>
      </c>
      <c r="G68" s="27" t="s">
        <v>117</v>
      </c>
      <c r="H68" s="3" t="s">
        <v>117</v>
      </c>
      <c r="I68" s="14" t="s">
        <v>117</v>
      </c>
    </row>
    <row r="69" spans="1:14" customFormat="1" ht="12.75" hidden="1" x14ac:dyDescent="0.2">
      <c r="A69" s="10">
        <v>0</v>
      </c>
      <c r="B69" s="4">
        <v>0</v>
      </c>
      <c r="C69" s="44" t="s">
        <v>117</v>
      </c>
      <c r="D69" s="27" t="s">
        <v>117</v>
      </c>
      <c r="E69" s="9" t="s">
        <v>117</v>
      </c>
      <c r="F69" s="173" t="s">
        <v>117</v>
      </c>
      <c r="G69" s="27" t="s">
        <v>117</v>
      </c>
      <c r="H69" s="3" t="s">
        <v>117</v>
      </c>
      <c r="I69" s="14" t="s">
        <v>117</v>
      </c>
    </row>
    <row r="70" spans="1:14" customFormat="1" ht="12.75" hidden="1" x14ac:dyDescent="0.2">
      <c r="A70" s="10">
        <v>0</v>
      </c>
      <c r="B70" s="4">
        <v>0</v>
      </c>
      <c r="C70" s="44" t="s">
        <v>117</v>
      </c>
      <c r="D70" s="27" t="s">
        <v>117</v>
      </c>
      <c r="E70" s="9" t="s">
        <v>117</v>
      </c>
      <c r="F70" s="173" t="s">
        <v>117</v>
      </c>
      <c r="G70" s="27" t="s">
        <v>117</v>
      </c>
      <c r="H70" s="3" t="s">
        <v>117</v>
      </c>
      <c r="I70" s="14" t="s">
        <v>117</v>
      </c>
    </row>
    <row r="71" spans="1:14" customFormat="1" ht="12.75" hidden="1" x14ac:dyDescent="0.2">
      <c r="A71" s="10">
        <v>0</v>
      </c>
      <c r="B71" s="4">
        <v>0</v>
      </c>
      <c r="C71" s="44" t="s">
        <v>117</v>
      </c>
      <c r="D71" s="27" t="s">
        <v>117</v>
      </c>
      <c r="E71" s="9" t="s">
        <v>117</v>
      </c>
      <c r="F71" s="173" t="s">
        <v>117</v>
      </c>
      <c r="G71" s="27" t="s">
        <v>117</v>
      </c>
      <c r="H71" s="3" t="s">
        <v>117</v>
      </c>
      <c r="I71" s="14" t="s">
        <v>117</v>
      </c>
    </row>
    <row r="72" spans="1:14" customFormat="1" ht="12.75" hidden="1" x14ac:dyDescent="0.2">
      <c r="A72" s="10">
        <v>0</v>
      </c>
      <c r="B72" s="4">
        <v>0</v>
      </c>
      <c r="C72" s="44" t="s">
        <v>117</v>
      </c>
      <c r="D72" s="27" t="s">
        <v>117</v>
      </c>
      <c r="E72" s="9" t="s">
        <v>117</v>
      </c>
      <c r="F72" s="173" t="s">
        <v>117</v>
      </c>
      <c r="G72" s="27" t="s">
        <v>117</v>
      </c>
      <c r="H72" s="3" t="s">
        <v>117</v>
      </c>
      <c r="I72" s="14" t="s">
        <v>117</v>
      </c>
    </row>
    <row r="73" spans="1:14" x14ac:dyDescent="0.2">
      <c r="A73" s="10">
        <v>1</v>
      </c>
      <c r="B73" s="11" t="s">
        <v>163</v>
      </c>
      <c r="C73" s="9" t="s">
        <v>117</v>
      </c>
      <c r="D73" s="27" t="s">
        <v>117</v>
      </c>
      <c r="E73" s="9" t="s">
        <v>117</v>
      </c>
      <c r="F73" s="28" t="s">
        <v>117</v>
      </c>
      <c r="G73" s="27">
        <v>589.00000000000011</v>
      </c>
      <c r="H73" s="24" t="s">
        <v>117</v>
      </c>
      <c r="I73" s="24">
        <v>3.6973630550436556</v>
      </c>
    </row>
    <row r="74" spans="1:14" x14ac:dyDescent="0.2">
      <c r="A74" s="10">
        <v>1</v>
      </c>
      <c r="B74" s="26" t="s">
        <v>164</v>
      </c>
      <c r="C74" s="24" t="s">
        <v>117</v>
      </c>
      <c r="D74" s="27" t="s">
        <v>117</v>
      </c>
      <c r="E74" s="9"/>
      <c r="F74" s="28" t="s">
        <v>117</v>
      </c>
      <c r="G74" s="27">
        <v>28.267058225280003</v>
      </c>
      <c r="H74" s="27" t="s">
        <v>117</v>
      </c>
      <c r="I74" s="27">
        <v>0.17744240535979314</v>
      </c>
    </row>
    <row r="75" spans="1:14" x14ac:dyDescent="0.2">
      <c r="A75" s="10">
        <v>1</v>
      </c>
      <c r="B75" s="103" t="s">
        <v>165</v>
      </c>
      <c r="C75" s="104" t="s">
        <v>117</v>
      </c>
      <c r="D75" s="91" t="s">
        <v>117</v>
      </c>
      <c r="E75" s="92"/>
      <c r="F75" s="93" t="s">
        <v>117</v>
      </c>
      <c r="G75" s="91" t="s">
        <v>117</v>
      </c>
      <c r="H75" s="91">
        <v>1183.7126560000002</v>
      </c>
      <c r="I75" s="27" t="s">
        <v>117</v>
      </c>
      <c r="L75" s="63">
        <f>SUM(G76:G80)</f>
        <v>1183.7126560000002</v>
      </c>
      <c r="N75" s="218">
        <v>100.70379228203907</v>
      </c>
    </row>
    <row r="76" spans="1:14" hidden="1" x14ac:dyDescent="0.2">
      <c r="A76" s="10">
        <v>0</v>
      </c>
      <c r="B76" s="26">
        <v>0</v>
      </c>
      <c r="C76" s="24" t="s">
        <v>117</v>
      </c>
      <c r="D76" s="27" t="s">
        <v>117</v>
      </c>
      <c r="E76" s="27" t="s">
        <v>117</v>
      </c>
      <c r="F76" s="27" t="s">
        <v>117</v>
      </c>
      <c r="G76" s="27" t="s">
        <v>117</v>
      </c>
      <c r="H76" s="27" t="s">
        <v>117</v>
      </c>
      <c r="I76" s="27" t="s">
        <v>117</v>
      </c>
    </row>
    <row r="77" spans="1:14" x14ac:dyDescent="0.2">
      <c r="A77" s="10">
        <v>1</v>
      </c>
      <c r="B77" s="26" t="s">
        <v>202</v>
      </c>
      <c r="C77" s="24" t="s">
        <v>117</v>
      </c>
      <c r="D77" s="27">
        <v>84</v>
      </c>
      <c r="E77" s="27"/>
      <c r="F77" s="71" t="s">
        <v>117</v>
      </c>
      <c r="G77" s="27">
        <v>700</v>
      </c>
      <c r="H77" s="27" t="s">
        <v>117</v>
      </c>
      <c r="I77" s="27">
        <v>4.3941496409686902</v>
      </c>
    </row>
    <row r="78" spans="1:14" x14ac:dyDescent="0.2">
      <c r="A78" s="10">
        <v>1</v>
      </c>
      <c r="B78" s="26" t="s">
        <v>166</v>
      </c>
      <c r="C78" s="24" t="s">
        <v>117</v>
      </c>
      <c r="D78" s="27">
        <v>0.7</v>
      </c>
      <c r="E78" s="27"/>
      <c r="F78" s="71" t="s">
        <v>117</v>
      </c>
      <c r="G78" s="27">
        <v>483.71265600000004</v>
      </c>
      <c r="H78" s="27" t="s">
        <v>117</v>
      </c>
      <c r="I78" s="27">
        <v>3.036436848134874</v>
      </c>
    </row>
    <row r="79" spans="1:14" hidden="1" x14ac:dyDescent="0.2">
      <c r="A79" s="10">
        <v>0</v>
      </c>
      <c r="B79" s="26">
        <v>0</v>
      </c>
      <c r="C79" s="24" t="s">
        <v>117</v>
      </c>
      <c r="D79" s="27" t="s">
        <v>117</v>
      </c>
      <c r="E79" s="27" t="s">
        <v>117</v>
      </c>
      <c r="F79" s="27" t="s">
        <v>117</v>
      </c>
      <c r="G79" s="27" t="s">
        <v>117</v>
      </c>
      <c r="H79" s="27" t="s">
        <v>117</v>
      </c>
      <c r="I79" s="27" t="s">
        <v>117</v>
      </c>
    </row>
    <row r="80" spans="1:14" hidden="1" x14ac:dyDescent="0.2">
      <c r="A80" s="10">
        <v>0</v>
      </c>
      <c r="B80" s="26">
        <v>0</v>
      </c>
      <c r="C80" s="24" t="s">
        <v>117</v>
      </c>
      <c r="D80" s="27" t="s">
        <v>117</v>
      </c>
      <c r="E80" s="27" t="s">
        <v>117</v>
      </c>
      <c r="F80" s="27" t="s">
        <v>117</v>
      </c>
      <c r="G80" s="27" t="s">
        <v>117</v>
      </c>
      <c r="H80" s="27" t="s">
        <v>117</v>
      </c>
      <c r="I80" s="27" t="s">
        <v>117</v>
      </c>
    </row>
    <row r="81" spans="1:14" customFormat="1" ht="12.75" hidden="1" x14ac:dyDescent="0.2">
      <c r="A81" s="10">
        <v>0</v>
      </c>
      <c r="B81" s="4">
        <v>0</v>
      </c>
      <c r="C81" s="3" t="s">
        <v>117</v>
      </c>
      <c r="D81" s="16" t="s">
        <v>117</v>
      </c>
      <c r="E81" s="48" t="s">
        <v>117</v>
      </c>
      <c r="F81" s="44" t="s">
        <v>117</v>
      </c>
      <c r="G81" s="49" t="s">
        <v>117</v>
      </c>
      <c r="H81" s="3" t="s">
        <v>117</v>
      </c>
      <c r="I81" s="14" t="s">
        <v>117</v>
      </c>
    </row>
    <row r="82" spans="1:14" x14ac:dyDescent="0.2">
      <c r="A82" s="10">
        <v>1</v>
      </c>
      <c r="B82" s="94" t="s">
        <v>167</v>
      </c>
      <c r="C82" s="95" t="s">
        <v>117</v>
      </c>
      <c r="D82" s="91" t="s">
        <v>117</v>
      </c>
      <c r="E82" s="91"/>
      <c r="F82" s="93" t="s">
        <v>117</v>
      </c>
      <c r="G82" s="91" t="s">
        <v>117</v>
      </c>
      <c r="H82" s="91">
        <v>3200.2892175920192</v>
      </c>
      <c r="I82" s="27" t="s">
        <v>117</v>
      </c>
      <c r="L82" s="63">
        <f>SUM(G83:G84)</f>
        <v>3200.2892175920192</v>
      </c>
      <c r="N82" s="218">
        <v>103.91588947582061</v>
      </c>
    </row>
    <row r="83" spans="1:14" x14ac:dyDescent="0.2">
      <c r="A83" s="10">
        <v>1</v>
      </c>
      <c r="B83" s="31" t="s">
        <v>168</v>
      </c>
      <c r="C83" s="24" t="s">
        <v>117</v>
      </c>
      <c r="D83" s="27">
        <v>87.247012834546922</v>
      </c>
      <c r="E83" s="27"/>
      <c r="F83" s="71">
        <v>21.885447036944182</v>
      </c>
      <c r="G83" s="27">
        <v>1909.439878522066</v>
      </c>
      <c r="H83" s="27" t="s">
        <v>117</v>
      </c>
      <c r="I83" s="27">
        <v>11.98623508094148</v>
      </c>
    </row>
    <row r="84" spans="1:14" x14ac:dyDescent="0.2">
      <c r="A84" s="10">
        <v>1</v>
      </c>
      <c r="B84" s="31" t="s">
        <v>169</v>
      </c>
      <c r="C84" s="24" t="s">
        <v>117</v>
      </c>
      <c r="D84" s="27">
        <v>209.07945395307684</v>
      </c>
      <c r="E84" s="27"/>
      <c r="F84" s="71">
        <v>6.1739655172413794</v>
      </c>
      <c r="G84" s="27">
        <v>1290.8493390699532</v>
      </c>
      <c r="H84" s="27" t="s">
        <v>117</v>
      </c>
      <c r="I84" s="27">
        <v>8.1031216568841522</v>
      </c>
    </row>
    <row r="85" spans="1:14" x14ac:dyDescent="0.2">
      <c r="A85" s="10">
        <v>1</v>
      </c>
      <c r="B85" s="94" t="s">
        <v>170</v>
      </c>
      <c r="C85" s="95" t="s">
        <v>117</v>
      </c>
      <c r="D85" s="91" t="s">
        <v>117</v>
      </c>
      <c r="E85" s="91"/>
      <c r="F85" s="93" t="s">
        <v>117</v>
      </c>
      <c r="G85" s="91" t="s">
        <v>117</v>
      </c>
      <c r="H85" s="91">
        <v>1069.6731808099214</v>
      </c>
      <c r="I85" s="27" t="s">
        <v>117</v>
      </c>
      <c r="L85" s="63">
        <f>SUM(G87:G91)</f>
        <v>1069.6731808099214</v>
      </c>
      <c r="N85" s="218">
        <v>105.38510045303306</v>
      </c>
    </row>
    <row r="86" spans="1:14" customFormat="1" ht="12.75" hidden="1" x14ac:dyDescent="0.2">
      <c r="A86" s="10">
        <v>0</v>
      </c>
      <c r="B86" s="5" t="s">
        <v>171</v>
      </c>
      <c r="C86" s="3" t="s">
        <v>117</v>
      </c>
      <c r="D86" s="47" t="s">
        <v>117</v>
      </c>
      <c r="E86" s="48" t="s">
        <v>117</v>
      </c>
      <c r="F86" s="50" t="s">
        <v>117</v>
      </c>
      <c r="G86" s="2" t="s">
        <v>117</v>
      </c>
      <c r="H86" s="3" t="s">
        <v>117</v>
      </c>
      <c r="I86" s="14" t="s">
        <v>117</v>
      </c>
    </row>
    <row r="87" spans="1:14" x14ac:dyDescent="0.2">
      <c r="A87" s="10">
        <v>1</v>
      </c>
      <c r="B87" s="31" t="s">
        <v>172</v>
      </c>
      <c r="C87" s="24" t="s">
        <v>117</v>
      </c>
      <c r="D87" s="27" t="s">
        <v>117</v>
      </c>
      <c r="E87" s="27"/>
      <c r="F87" s="71" t="s">
        <v>117</v>
      </c>
      <c r="G87" s="27">
        <v>438.97576224948159</v>
      </c>
      <c r="H87" s="27" t="s">
        <v>117</v>
      </c>
      <c r="I87" s="27">
        <v>2.7556074115464528</v>
      </c>
    </row>
    <row r="88" spans="1:14" x14ac:dyDescent="0.2">
      <c r="A88" s="10">
        <v>1</v>
      </c>
      <c r="B88" s="31" t="s">
        <v>173</v>
      </c>
      <c r="C88" s="24" t="s">
        <v>117</v>
      </c>
      <c r="D88" s="27" t="s">
        <v>117</v>
      </c>
      <c r="E88" s="27"/>
      <c r="F88" s="71" t="s">
        <v>117</v>
      </c>
      <c r="G88" s="27">
        <v>468.71256711283695</v>
      </c>
      <c r="H88" s="27" t="s">
        <v>117</v>
      </c>
      <c r="I88" s="27">
        <v>2.9422759407091226</v>
      </c>
    </row>
    <row r="89" spans="1:14" x14ac:dyDescent="0.2">
      <c r="A89" s="10">
        <v>1</v>
      </c>
      <c r="B89" s="31" t="s">
        <v>174</v>
      </c>
      <c r="C89" s="24" t="s">
        <v>117</v>
      </c>
      <c r="D89" s="27" t="s">
        <v>117</v>
      </c>
      <c r="E89" s="27"/>
      <c r="F89" s="71" t="s">
        <v>117</v>
      </c>
      <c r="G89" s="27">
        <v>161.98485144760281</v>
      </c>
      <c r="H89" s="27" t="s">
        <v>117</v>
      </c>
      <c r="I89" s="27">
        <v>1.0168366811869294</v>
      </c>
    </row>
    <row r="90" spans="1:14" customFormat="1" ht="12.75" hidden="1" x14ac:dyDescent="0.2">
      <c r="A90" s="10">
        <v>0</v>
      </c>
      <c r="B90" s="4">
        <v>0</v>
      </c>
      <c r="C90" s="3" t="s">
        <v>117</v>
      </c>
      <c r="D90" s="3" t="s">
        <v>117</v>
      </c>
      <c r="E90" s="48" t="s">
        <v>117</v>
      </c>
      <c r="F90" s="44" t="s">
        <v>117</v>
      </c>
      <c r="G90" s="15" t="s">
        <v>117</v>
      </c>
      <c r="H90" s="16" t="s">
        <v>117</v>
      </c>
      <c r="I90" s="14" t="s">
        <v>117</v>
      </c>
    </row>
    <row r="91" spans="1:14" customFormat="1" ht="12.75" hidden="1" x14ac:dyDescent="0.2">
      <c r="A91" s="10">
        <v>0</v>
      </c>
      <c r="B91" s="5" t="s">
        <v>175</v>
      </c>
      <c r="C91" s="3" t="s">
        <v>117</v>
      </c>
      <c r="D91" s="51" t="s">
        <v>117</v>
      </c>
      <c r="E91" s="48" t="s">
        <v>117</v>
      </c>
      <c r="F91" s="44" t="s">
        <v>117</v>
      </c>
      <c r="G91" s="52" t="s">
        <v>117</v>
      </c>
      <c r="H91" s="3" t="s">
        <v>117</v>
      </c>
      <c r="I91" s="14" t="s">
        <v>117</v>
      </c>
    </row>
    <row r="92" spans="1:14" x14ac:dyDescent="0.2">
      <c r="A92" s="10">
        <v>1</v>
      </c>
      <c r="B92" s="31" t="s">
        <v>176</v>
      </c>
      <c r="C92" s="24" t="s">
        <v>117</v>
      </c>
      <c r="D92" s="27" t="s">
        <v>117</v>
      </c>
      <c r="E92" s="27"/>
      <c r="F92" s="71" t="s">
        <v>117</v>
      </c>
      <c r="G92" s="27">
        <v>469.94760691071434</v>
      </c>
      <c r="H92" s="27" t="s">
        <v>117</v>
      </c>
      <c r="I92" s="27">
        <v>2.9500287259725866</v>
      </c>
      <c r="L92" s="63">
        <f>+G92</f>
        <v>469.94760691071434</v>
      </c>
    </row>
    <row r="93" spans="1:14" customFormat="1" ht="12.75" hidden="1" x14ac:dyDescent="0.2">
      <c r="A93" s="10">
        <v>0</v>
      </c>
      <c r="B93" s="3">
        <v>0</v>
      </c>
      <c r="C93" s="3" t="s">
        <v>117</v>
      </c>
      <c r="D93" s="3" t="s">
        <v>117</v>
      </c>
      <c r="E93" s="48" t="s">
        <v>117</v>
      </c>
      <c r="F93" s="44" t="s">
        <v>117</v>
      </c>
      <c r="G93" s="15" t="s">
        <v>117</v>
      </c>
      <c r="H93" s="14" t="s">
        <v>117</v>
      </c>
      <c r="I93" s="14" t="s">
        <v>117</v>
      </c>
    </row>
    <row r="94" spans="1:14" x14ac:dyDescent="0.2">
      <c r="A94" s="10">
        <v>1</v>
      </c>
      <c r="B94" s="37" t="s">
        <v>4</v>
      </c>
      <c r="C94" s="38" t="s">
        <v>117</v>
      </c>
      <c r="D94" s="64" t="s">
        <v>117</v>
      </c>
      <c r="E94" s="65"/>
      <c r="F94" s="155" t="s">
        <v>117</v>
      </c>
      <c r="G94" s="39">
        <v>15930.272230002731</v>
      </c>
      <c r="H94" s="38" t="s">
        <v>117</v>
      </c>
      <c r="I94" s="38">
        <v>100</v>
      </c>
      <c r="K94" s="63"/>
      <c r="L94" s="63">
        <f>SUM(L31:L92)</f>
        <v>15930.272230002729</v>
      </c>
    </row>
    <row r="95" spans="1:14" customFormat="1" ht="12.75" hidden="1" x14ac:dyDescent="0.2">
      <c r="A95" s="10">
        <v>0</v>
      </c>
      <c r="B95" s="5" t="s">
        <v>49</v>
      </c>
      <c r="C95" s="3" t="s">
        <v>117</v>
      </c>
      <c r="D95" s="3" t="s">
        <v>117</v>
      </c>
      <c r="E95" s="48" t="s">
        <v>117</v>
      </c>
      <c r="F95" s="44" t="s">
        <v>117</v>
      </c>
      <c r="G95" s="15" t="s">
        <v>117</v>
      </c>
      <c r="H95" s="14" t="s">
        <v>117</v>
      </c>
      <c r="I95" s="3" t="s">
        <v>117</v>
      </c>
    </row>
    <row r="96" spans="1:14" customFormat="1" ht="12.75" hidden="1" x14ac:dyDescent="0.2">
      <c r="A96" s="10">
        <v>0</v>
      </c>
      <c r="B96" s="47">
        <v>0</v>
      </c>
      <c r="C96" s="3" t="s">
        <v>117</v>
      </c>
      <c r="D96" s="47" t="s">
        <v>117</v>
      </c>
      <c r="E96" s="48" t="s">
        <v>117</v>
      </c>
      <c r="F96" s="48" t="s">
        <v>117</v>
      </c>
      <c r="G96" s="53" t="s">
        <v>117</v>
      </c>
      <c r="H96" s="14" t="s">
        <v>117</v>
      </c>
      <c r="I96" s="3" t="s">
        <v>117</v>
      </c>
    </row>
    <row r="97" spans="1:12" customFormat="1" ht="12.75" hidden="1" x14ac:dyDescent="0.2">
      <c r="A97" s="10">
        <v>0</v>
      </c>
      <c r="B97" s="47">
        <v>0</v>
      </c>
      <c r="C97" s="3" t="s">
        <v>117</v>
      </c>
      <c r="D97" s="47" t="s">
        <v>117</v>
      </c>
      <c r="E97" s="48" t="s">
        <v>117</v>
      </c>
      <c r="F97" s="48" t="s">
        <v>117</v>
      </c>
      <c r="G97" s="53" t="s">
        <v>117</v>
      </c>
      <c r="H97" s="3" t="s">
        <v>117</v>
      </c>
      <c r="I97" s="3" t="s">
        <v>117</v>
      </c>
    </row>
    <row r="98" spans="1:12" customFormat="1" ht="12.75" hidden="1" x14ac:dyDescent="0.2">
      <c r="A98" s="10">
        <v>0</v>
      </c>
      <c r="B98" s="47">
        <v>0</v>
      </c>
      <c r="C98" s="3" t="s">
        <v>117</v>
      </c>
      <c r="D98" s="47" t="s">
        <v>117</v>
      </c>
      <c r="E98" s="48" t="s">
        <v>117</v>
      </c>
      <c r="F98" s="48" t="s">
        <v>117</v>
      </c>
      <c r="G98" s="53" t="s">
        <v>117</v>
      </c>
      <c r="H98" s="3" t="s">
        <v>117</v>
      </c>
      <c r="I98" s="3" t="s">
        <v>117</v>
      </c>
    </row>
    <row r="99" spans="1:12" x14ac:dyDescent="0.2">
      <c r="A99" s="10">
        <v>1</v>
      </c>
      <c r="B99" s="41" t="s">
        <v>5</v>
      </c>
      <c r="C99" s="42" t="s">
        <v>117</v>
      </c>
      <c r="D99" s="66" t="s">
        <v>117</v>
      </c>
      <c r="E99" s="66"/>
      <c r="F99" s="156" t="s">
        <v>117</v>
      </c>
      <c r="G99" s="41">
        <v>15930.272230002731</v>
      </c>
      <c r="H99" s="57" t="s">
        <v>117</v>
      </c>
      <c r="I99" s="57" t="s">
        <v>117</v>
      </c>
    </row>
    <row r="100" spans="1:12" x14ac:dyDescent="0.2">
      <c r="A100" s="10">
        <v>1</v>
      </c>
      <c r="B100" s="33" t="s">
        <v>177</v>
      </c>
      <c r="C100" s="42" t="s">
        <v>117</v>
      </c>
      <c r="D100" s="67" t="s">
        <v>117</v>
      </c>
      <c r="E100" s="59"/>
      <c r="F100" s="170">
        <v>0.63721088920010927</v>
      </c>
      <c r="G100" s="35" t="s">
        <v>117</v>
      </c>
      <c r="H100" s="59" t="s">
        <v>117</v>
      </c>
      <c r="I100" s="59" t="s">
        <v>117</v>
      </c>
    </row>
    <row r="101" spans="1:12" customFormat="1" ht="12.75" hidden="1" x14ac:dyDescent="0.2">
      <c r="A101" s="10">
        <v>0</v>
      </c>
      <c r="B101" s="5">
        <v>0</v>
      </c>
      <c r="C101" s="3" t="s">
        <v>117</v>
      </c>
      <c r="D101" s="16" t="s">
        <v>117</v>
      </c>
      <c r="E101" s="16" t="s">
        <v>117</v>
      </c>
      <c r="F101" s="15" t="s">
        <v>117</v>
      </c>
      <c r="G101" s="20" t="s">
        <v>117</v>
      </c>
      <c r="H101" s="3" t="s">
        <v>117</v>
      </c>
      <c r="I101" s="3" t="s">
        <v>117</v>
      </c>
    </row>
    <row r="102" spans="1:12" customFormat="1" ht="12.75" hidden="1" x14ac:dyDescent="0.2">
      <c r="A102" s="10">
        <v>0</v>
      </c>
      <c r="B102" s="5">
        <v>0</v>
      </c>
      <c r="C102" s="54" t="s">
        <v>117</v>
      </c>
      <c r="D102" s="21" t="s">
        <v>117</v>
      </c>
      <c r="E102" s="21" t="s">
        <v>117</v>
      </c>
      <c r="F102" s="21" t="s">
        <v>117</v>
      </c>
      <c r="G102" s="22" t="s">
        <v>117</v>
      </c>
      <c r="H102" s="3" t="s">
        <v>117</v>
      </c>
      <c r="I102" s="3" t="s">
        <v>117</v>
      </c>
    </row>
    <row r="103" spans="1:12" x14ac:dyDescent="0.2">
      <c r="A103" s="10">
        <v>1</v>
      </c>
      <c r="B103" s="43" t="s">
        <v>6</v>
      </c>
      <c r="C103" s="24" t="s">
        <v>117</v>
      </c>
      <c r="D103" s="24" t="s">
        <v>117</v>
      </c>
      <c r="E103" s="26"/>
      <c r="F103" s="71" t="s">
        <v>117</v>
      </c>
      <c r="G103" s="27" t="s">
        <v>117</v>
      </c>
      <c r="H103" s="24">
        <v>1658.3137381077343</v>
      </c>
      <c r="I103" s="24" t="s">
        <v>117</v>
      </c>
    </row>
    <row r="104" spans="1:12" hidden="1" x14ac:dyDescent="0.2">
      <c r="A104" s="10">
        <v>0</v>
      </c>
      <c r="B104" s="43" t="s">
        <v>178</v>
      </c>
      <c r="C104" s="24" t="s">
        <v>117</v>
      </c>
      <c r="D104" s="24" t="s">
        <v>117</v>
      </c>
      <c r="E104" s="26"/>
      <c r="F104" s="71" t="s">
        <v>117</v>
      </c>
      <c r="G104" s="27" t="s">
        <v>117</v>
      </c>
      <c r="H104" s="24">
        <v>1658.3137381077343</v>
      </c>
      <c r="I104" s="24" t="s">
        <v>117</v>
      </c>
    </row>
    <row r="105" spans="1:12" x14ac:dyDescent="0.2">
      <c r="A105" s="10">
        <v>1</v>
      </c>
      <c r="B105" s="26" t="s">
        <v>179</v>
      </c>
      <c r="C105" s="24" t="s">
        <v>117</v>
      </c>
      <c r="D105" s="271">
        <v>1909.439878522066</v>
      </c>
      <c r="E105" s="271"/>
      <c r="F105" s="271">
        <v>0.27587877877852429</v>
      </c>
      <c r="G105" s="26">
        <v>55.175755755704856</v>
      </c>
      <c r="H105" s="24" t="s">
        <v>117</v>
      </c>
      <c r="I105" s="24" t="s">
        <v>117</v>
      </c>
    </row>
    <row r="106" spans="1:12" hidden="1" x14ac:dyDescent="0.2">
      <c r="A106" s="10">
        <v>0</v>
      </c>
      <c r="B106" s="26" t="s">
        <v>180</v>
      </c>
      <c r="C106" s="24" t="s">
        <v>117</v>
      </c>
      <c r="D106" s="26" t="s">
        <v>117</v>
      </c>
      <c r="E106" s="26"/>
      <c r="F106" s="26" t="s">
        <v>117</v>
      </c>
      <c r="G106" s="26" t="s">
        <v>117</v>
      </c>
      <c r="H106" s="24" t="s">
        <v>117</v>
      </c>
      <c r="I106" s="24" t="s">
        <v>117</v>
      </c>
    </row>
    <row r="107" spans="1:12" customFormat="1" ht="12.75" x14ac:dyDescent="0.2">
      <c r="A107" s="10">
        <v>1</v>
      </c>
      <c r="B107" s="4" t="s">
        <v>181</v>
      </c>
      <c r="C107" s="3" t="s">
        <v>117</v>
      </c>
      <c r="D107" s="47">
        <v>1</v>
      </c>
      <c r="E107" s="48" t="s">
        <v>117</v>
      </c>
      <c r="F107" s="16">
        <v>169.62</v>
      </c>
      <c r="G107" s="16">
        <v>169.62</v>
      </c>
      <c r="H107" s="3" t="s">
        <v>117</v>
      </c>
      <c r="I107" s="3" t="s">
        <v>117</v>
      </c>
    </row>
    <row r="108" spans="1:12" customFormat="1" ht="12.75" x14ac:dyDescent="0.2">
      <c r="A108" s="10">
        <v>1</v>
      </c>
      <c r="B108" s="4" t="s">
        <v>182</v>
      </c>
      <c r="C108" s="3" t="s">
        <v>117</v>
      </c>
      <c r="D108" s="47">
        <v>1</v>
      </c>
      <c r="E108" s="48" t="s">
        <v>117</v>
      </c>
      <c r="F108" s="271">
        <v>0.56755089230060951</v>
      </c>
      <c r="G108" s="16">
        <v>96.267982352029392</v>
      </c>
      <c r="H108" s="14" t="s">
        <v>117</v>
      </c>
      <c r="I108" s="3" t="s">
        <v>117</v>
      </c>
    </row>
    <row r="109" spans="1:12" customFormat="1" ht="12.75" x14ac:dyDescent="0.2">
      <c r="A109" s="10">
        <v>1</v>
      </c>
      <c r="B109" s="4" t="s">
        <v>183</v>
      </c>
      <c r="C109" s="3" t="s">
        <v>117</v>
      </c>
      <c r="D109" s="47">
        <v>1</v>
      </c>
      <c r="E109" s="48" t="s">
        <v>117</v>
      </c>
      <c r="F109" s="16">
        <v>1337.25</v>
      </c>
      <c r="G109" s="16">
        <v>1337.25</v>
      </c>
      <c r="H109" s="14" t="s">
        <v>117</v>
      </c>
      <c r="I109" s="3" t="s">
        <v>117</v>
      </c>
    </row>
    <row r="110" spans="1:12" customFormat="1" ht="12.75" hidden="1" x14ac:dyDescent="0.2">
      <c r="A110" s="10">
        <v>0</v>
      </c>
      <c r="B110" s="4" t="s">
        <v>184</v>
      </c>
      <c r="C110" s="3" t="s">
        <v>117</v>
      </c>
      <c r="D110" s="47" t="s">
        <v>117</v>
      </c>
      <c r="E110" s="48" t="s">
        <v>117</v>
      </c>
      <c r="F110" s="48" t="s">
        <v>117</v>
      </c>
      <c r="G110" s="53" t="s">
        <v>117</v>
      </c>
      <c r="H110" s="3" t="s">
        <v>117</v>
      </c>
      <c r="I110" s="3" t="s">
        <v>117</v>
      </c>
    </row>
    <row r="111" spans="1:12" customFormat="1" ht="12.75" hidden="1" x14ac:dyDescent="0.2">
      <c r="A111" s="10">
        <v>0</v>
      </c>
      <c r="B111" s="55" t="s">
        <v>185</v>
      </c>
      <c r="C111" s="3" t="s">
        <v>117</v>
      </c>
      <c r="D111" s="47" t="s">
        <v>117</v>
      </c>
      <c r="E111" s="48" t="s">
        <v>117</v>
      </c>
      <c r="F111" s="51" t="s">
        <v>117</v>
      </c>
      <c r="G111" s="56" t="s">
        <v>117</v>
      </c>
      <c r="H111" s="14" t="s">
        <v>117</v>
      </c>
      <c r="I111" s="3" t="s">
        <v>117</v>
      </c>
    </row>
    <row r="112" spans="1:12" x14ac:dyDescent="0.2">
      <c r="A112" s="10">
        <v>1</v>
      </c>
      <c r="B112" s="33" t="s">
        <v>7</v>
      </c>
      <c r="C112" s="34" t="s">
        <v>117</v>
      </c>
      <c r="D112" s="34" t="s">
        <v>117</v>
      </c>
      <c r="E112" s="35"/>
      <c r="F112" s="157" t="s">
        <v>117</v>
      </c>
      <c r="G112" s="36">
        <v>14271.958491894997</v>
      </c>
      <c r="H112" s="35" t="s">
        <v>117</v>
      </c>
      <c r="I112" s="34" t="s">
        <v>117</v>
      </c>
      <c r="L112" s="63" t="e">
        <f>+L94-G105-G106</f>
        <v>#VALUE!</v>
      </c>
    </row>
    <row r="113" spans="1:14" x14ac:dyDescent="0.2">
      <c r="A113" s="10">
        <v>1</v>
      </c>
      <c r="B113" s="33" t="s">
        <v>8</v>
      </c>
      <c r="C113" s="42" t="s">
        <v>117</v>
      </c>
      <c r="D113" s="42" t="s">
        <v>117</v>
      </c>
      <c r="E113" s="41"/>
      <c r="F113" s="158">
        <v>0.57087833967579982</v>
      </c>
      <c r="G113" s="60" t="s">
        <v>117</v>
      </c>
      <c r="H113" s="42" t="s">
        <v>117</v>
      </c>
      <c r="I113" s="42" t="s">
        <v>117</v>
      </c>
      <c r="L113" s="10" t="e">
        <f>L112/G9-F113</f>
        <v>#VALUE!</v>
      </c>
      <c r="N113" s="218">
        <v>97.678573272015413</v>
      </c>
    </row>
    <row r="114" spans="1:14" hidden="1" x14ac:dyDescent="0.2"/>
    <row r="115" spans="1:14" x14ac:dyDescent="0.2">
      <c r="B115" s="10" t="s">
        <v>57</v>
      </c>
    </row>
  </sheetData>
  <autoFilter ref="A1:H113">
    <filterColumn colId="0">
      <filters>
        <filter val="1"/>
      </filters>
    </filterColumn>
  </autoFilter>
  <phoneticPr fontId="41" type="noConversion"/>
  <conditionalFormatting sqref="E25:E26 D22:D26 F22:I26 E22:E23 D20:I21 C33 D27:I27 I55:I73 D74:I80 I81 D82:I85 I86 D87:I89 I90:I91 I93 D92:I92 D31:I54 C3:I3 D55:H72 D73:G73">
    <cfRule type="cellIs" dxfId="19" priority="1" stopIfTrue="1" operator="equal">
      <formula>0</formula>
    </cfRule>
  </conditionalFormatting>
  <pageMargins left="0.75" right="0.75" top="1" bottom="1" header="0" footer="0"/>
  <pageSetup paperSize="9" scale="89" orientation="portrait" r:id="rId1"/>
  <headerFooter alignWithMargins="0"/>
  <colBreaks count="1" manualBreakCount="1">
    <brk id="9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O115"/>
  <sheetViews>
    <sheetView workbookViewId="0"/>
  </sheetViews>
  <sheetFormatPr defaultRowHeight="12" x14ac:dyDescent="0.2"/>
  <cols>
    <col min="1" max="1" width="3.28515625" style="10" customWidth="1"/>
    <col min="2" max="2" width="40.7109375" style="10" customWidth="1"/>
    <col min="3" max="3" width="4.85546875" style="10" customWidth="1"/>
    <col min="4" max="4" width="10.28515625" style="10" bestFit="1" customWidth="1"/>
    <col min="5" max="5" width="4.85546875" style="10" customWidth="1"/>
    <col min="6" max="6" width="9.7109375" style="10" customWidth="1"/>
    <col min="7" max="7" width="9.140625" style="10"/>
    <col min="8" max="8" width="8.140625" style="10" customWidth="1"/>
    <col min="9" max="9" width="8.28515625" style="23" customWidth="1"/>
    <col min="10" max="10" width="9.140625" style="10"/>
    <col min="11" max="11" width="0" style="10" hidden="1" customWidth="1"/>
    <col min="12" max="14" width="9.140625" style="10" hidden="1" customWidth="1"/>
    <col min="15" max="15" width="9.140625" style="10" customWidth="1"/>
    <col min="16" max="16384" width="9.140625" style="10"/>
  </cols>
  <sheetData>
    <row r="1" spans="1:9" x14ac:dyDescent="0.2">
      <c r="C1" s="10">
        <v>2</v>
      </c>
      <c r="D1" s="10">
        <v>3</v>
      </c>
      <c r="F1" s="10">
        <v>6</v>
      </c>
      <c r="G1" s="10">
        <v>7</v>
      </c>
      <c r="H1" s="10">
        <v>8</v>
      </c>
    </row>
    <row r="2" spans="1:9" hidden="1" x14ac:dyDescent="0.2"/>
    <row r="3" spans="1:9" x14ac:dyDescent="0.2">
      <c r="A3" s="10">
        <v>1</v>
      </c>
      <c r="B3" s="95" t="s">
        <v>116</v>
      </c>
      <c r="C3" s="27" t="s">
        <v>117</v>
      </c>
      <c r="D3" s="27" t="s">
        <v>117</v>
      </c>
      <c r="E3" s="27"/>
      <c r="F3" s="27" t="s">
        <v>117</v>
      </c>
      <c r="G3" s="27" t="s">
        <v>117</v>
      </c>
      <c r="H3" s="27" t="s">
        <v>117</v>
      </c>
      <c r="I3" s="27" t="s">
        <v>117</v>
      </c>
    </row>
    <row r="4" spans="1:9" x14ac:dyDescent="0.2">
      <c r="A4" s="10">
        <v>1</v>
      </c>
      <c r="B4" s="95" t="s">
        <v>0</v>
      </c>
      <c r="C4" s="24" t="s">
        <v>117</v>
      </c>
      <c r="D4" s="24" t="s">
        <v>117</v>
      </c>
      <c r="E4" s="24"/>
      <c r="F4" s="24" t="s">
        <v>117</v>
      </c>
      <c r="G4" s="24" t="s">
        <v>117</v>
      </c>
      <c r="H4" s="24" t="s">
        <v>117</v>
      </c>
      <c r="I4" s="25" t="s">
        <v>117</v>
      </c>
    </row>
    <row r="5" spans="1:9" x14ac:dyDescent="0.2">
      <c r="A5" s="10">
        <v>1</v>
      </c>
      <c r="B5" s="24" t="s">
        <v>117</v>
      </c>
      <c r="C5" s="24" t="s">
        <v>117</v>
      </c>
      <c r="D5" s="61" t="s">
        <v>117</v>
      </c>
      <c r="E5" s="62"/>
      <c r="F5" s="62" t="s">
        <v>117</v>
      </c>
      <c r="G5" s="175" t="s">
        <v>118</v>
      </c>
      <c r="H5" s="62"/>
      <c r="I5" s="61" t="s">
        <v>117</v>
      </c>
    </row>
    <row r="6" spans="1:9" x14ac:dyDescent="0.2">
      <c r="A6" s="10">
        <v>1</v>
      </c>
      <c r="B6" s="95" t="s">
        <v>119</v>
      </c>
      <c r="C6" s="24" t="s">
        <v>117</v>
      </c>
      <c r="D6" s="61" t="s">
        <v>117</v>
      </c>
      <c r="E6" s="62"/>
      <c r="F6" s="62" t="s">
        <v>117</v>
      </c>
      <c r="G6" s="62" t="s">
        <v>117</v>
      </c>
      <c r="H6" s="62" t="s">
        <v>117</v>
      </c>
      <c r="I6" s="61" t="s">
        <v>117</v>
      </c>
    </row>
    <row r="7" spans="1:9" x14ac:dyDescent="0.2">
      <c r="A7" s="10">
        <v>1</v>
      </c>
      <c r="B7" s="95" t="s">
        <v>84</v>
      </c>
      <c r="C7" s="24" t="s">
        <v>117</v>
      </c>
      <c r="D7" s="61" t="s">
        <v>117</v>
      </c>
      <c r="E7" s="62"/>
      <c r="F7" s="62" t="s">
        <v>117</v>
      </c>
      <c r="G7" s="62" t="s">
        <v>117</v>
      </c>
      <c r="H7" s="62" t="s">
        <v>117</v>
      </c>
      <c r="I7" s="61" t="s">
        <v>117</v>
      </c>
    </row>
    <row r="8" spans="1:9" x14ac:dyDescent="0.2">
      <c r="A8" s="10">
        <v>1</v>
      </c>
      <c r="B8" s="24" t="s">
        <v>117</v>
      </c>
      <c r="C8" s="24" t="s">
        <v>117</v>
      </c>
      <c r="D8" s="61" t="s">
        <v>117</v>
      </c>
      <c r="E8" s="62"/>
      <c r="F8" s="62" t="s">
        <v>117</v>
      </c>
      <c r="G8" s="62" t="s">
        <v>117</v>
      </c>
      <c r="H8" s="62" t="s">
        <v>117</v>
      </c>
      <c r="I8" s="61" t="s">
        <v>117</v>
      </c>
    </row>
    <row r="9" spans="1:9" x14ac:dyDescent="0.2">
      <c r="A9" s="10">
        <v>1</v>
      </c>
      <c r="B9" s="95" t="s">
        <v>120</v>
      </c>
      <c r="C9" s="95" t="s">
        <v>117</v>
      </c>
      <c r="D9" s="101" t="s">
        <v>117</v>
      </c>
      <c r="E9" s="102"/>
      <c r="F9" s="102" t="s">
        <v>117</v>
      </c>
      <c r="G9" s="144">
        <v>20000</v>
      </c>
      <c r="H9" s="145" t="s">
        <v>1</v>
      </c>
      <c r="I9" s="61" t="s">
        <v>117</v>
      </c>
    </row>
    <row r="10" spans="1:9" x14ac:dyDescent="0.2">
      <c r="A10" s="10">
        <v>1</v>
      </c>
      <c r="B10" s="24" t="s">
        <v>117</v>
      </c>
      <c r="C10" s="24" t="s">
        <v>117</v>
      </c>
      <c r="D10" s="61" t="s">
        <v>117</v>
      </c>
      <c r="E10" s="62"/>
      <c r="F10" s="62" t="s">
        <v>117</v>
      </c>
      <c r="G10" s="96" t="s">
        <v>117</v>
      </c>
      <c r="H10" s="97" t="s">
        <v>117</v>
      </c>
      <c r="I10" s="61" t="s">
        <v>117</v>
      </c>
    </row>
    <row r="11" spans="1:9" x14ac:dyDescent="0.2">
      <c r="A11" s="10">
        <v>1</v>
      </c>
      <c r="B11" s="24" t="s">
        <v>121</v>
      </c>
      <c r="C11" s="24" t="s">
        <v>117</v>
      </c>
      <c r="D11" s="61" t="s">
        <v>117</v>
      </c>
      <c r="E11" s="62"/>
      <c r="F11" s="62" t="s">
        <v>117</v>
      </c>
      <c r="G11" s="96">
        <v>22222.222222222223</v>
      </c>
      <c r="H11" s="97" t="s">
        <v>1</v>
      </c>
      <c r="I11" s="61" t="s">
        <v>117</v>
      </c>
    </row>
    <row r="12" spans="1:9" x14ac:dyDescent="0.2">
      <c r="A12" s="10">
        <v>1</v>
      </c>
      <c r="B12" s="24" t="s">
        <v>122</v>
      </c>
      <c r="C12" s="24" t="s">
        <v>117</v>
      </c>
      <c r="D12" s="61" t="s">
        <v>117</v>
      </c>
      <c r="E12" s="62"/>
      <c r="F12" s="62" t="s">
        <v>117</v>
      </c>
      <c r="G12" s="40">
        <v>10</v>
      </c>
      <c r="H12" s="73" t="s">
        <v>2</v>
      </c>
      <c r="I12" s="61" t="s">
        <v>117</v>
      </c>
    </row>
    <row r="13" spans="1:9" hidden="1" x14ac:dyDescent="0.2">
      <c r="A13" s="10">
        <v>0</v>
      </c>
      <c r="B13" s="24" t="s">
        <v>117</v>
      </c>
      <c r="C13" s="24" t="s">
        <v>117</v>
      </c>
      <c r="D13" s="61" t="s">
        <v>117</v>
      </c>
      <c r="E13" s="62" t="s">
        <v>117</v>
      </c>
      <c r="F13" s="62" t="s">
        <v>117</v>
      </c>
      <c r="G13" s="62" t="s">
        <v>117</v>
      </c>
      <c r="H13" s="62" t="s">
        <v>117</v>
      </c>
      <c r="I13" s="61" t="s">
        <v>117</v>
      </c>
    </row>
    <row r="14" spans="1:9" x14ac:dyDescent="0.2">
      <c r="A14" s="10">
        <v>1</v>
      </c>
      <c r="B14" s="24" t="s">
        <v>117</v>
      </c>
      <c r="C14" s="24" t="s">
        <v>117</v>
      </c>
      <c r="D14" s="61" t="s">
        <v>117</v>
      </c>
      <c r="E14" s="62"/>
      <c r="F14" s="62" t="s">
        <v>117</v>
      </c>
      <c r="G14" s="40" t="s">
        <v>117</v>
      </c>
      <c r="H14" s="73" t="s">
        <v>117</v>
      </c>
      <c r="I14" s="61" t="s">
        <v>117</v>
      </c>
    </row>
    <row r="15" spans="1:9" x14ac:dyDescent="0.2">
      <c r="A15" s="10">
        <v>1</v>
      </c>
      <c r="B15" s="24" t="s">
        <v>123</v>
      </c>
      <c r="C15" s="24" t="s">
        <v>117</v>
      </c>
      <c r="D15" s="61" t="s">
        <v>117</v>
      </c>
      <c r="E15" s="62"/>
      <c r="F15" s="62" t="s">
        <v>117</v>
      </c>
      <c r="G15" s="248">
        <v>0.5</v>
      </c>
      <c r="H15" s="73" t="s">
        <v>3</v>
      </c>
      <c r="I15" s="61" t="s">
        <v>117</v>
      </c>
    </row>
    <row r="16" spans="1:9" x14ac:dyDescent="0.2">
      <c r="A16" s="10">
        <v>1</v>
      </c>
      <c r="B16" s="24" t="s">
        <v>124</v>
      </c>
      <c r="C16" s="24" t="s">
        <v>117</v>
      </c>
      <c r="D16" s="61" t="s">
        <v>117</v>
      </c>
      <c r="E16" s="62"/>
      <c r="F16" s="62" t="s">
        <v>117</v>
      </c>
      <c r="G16" s="40">
        <v>1</v>
      </c>
      <c r="H16" s="73" t="s">
        <v>125</v>
      </c>
      <c r="I16" s="61" t="s">
        <v>117</v>
      </c>
    </row>
    <row r="17" spans="1:12" x14ac:dyDescent="0.2">
      <c r="A17" s="10">
        <v>1</v>
      </c>
      <c r="B17" s="24" t="s">
        <v>117</v>
      </c>
      <c r="C17" s="24" t="s">
        <v>117</v>
      </c>
      <c r="D17" s="61" t="s">
        <v>117</v>
      </c>
      <c r="E17" s="62"/>
      <c r="F17" s="62" t="s">
        <v>117</v>
      </c>
      <c r="G17" s="40" t="s">
        <v>117</v>
      </c>
      <c r="H17" s="73" t="s">
        <v>117</v>
      </c>
      <c r="I17" s="61" t="s">
        <v>117</v>
      </c>
    </row>
    <row r="18" spans="1:12" x14ac:dyDescent="0.2">
      <c r="A18" s="10">
        <v>1</v>
      </c>
      <c r="B18" s="24" t="s">
        <v>126</v>
      </c>
      <c r="C18" s="25" t="s">
        <v>117</v>
      </c>
      <c r="D18" s="25" t="s">
        <v>117</v>
      </c>
      <c r="E18" s="25" t="s">
        <v>117</v>
      </c>
      <c r="F18" s="25" t="s">
        <v>117</v>
      </c>
      <c r="G18" s="40">
        <v>12.4</v>
      </c>
      <c r="H18" s="73" t="s">
        <v>2</v>
      </c>
      <c r="I18" s="25" t="s">
        <v>117</v>
      </c>
    </row>
    <row r="19" spans="1:12" ht="12.75" x14ac:dyDescent="0.2">
      <c r="A19" s="10">
        <v>1</v>
      </c>
      <c r="B19" s="24" t="s">
        <v>117</v>
      </c>
      <c r="C19" s="25" t="s">
        <v>117</v>
      </c>
      <c r="D19" s="61" t="s">
        <v>117</v>
      </c>
      <c r="E19" s="62" t="s">
        <v>117</v>
      </c>
      <c r="F19" s="62" t="s">
        <v>117</v>
      </c>
      <c r="G19" s="62" t="s">
        <v>117</v>
      </c>
      <c r="H19" s="62" t="s">
        <v>117</v>
      </c>
      <c r="I19" s="61" t="s">
        <v>117</v>
      </c>
      <c r="L19"/>
    </row>
    <row r="20" spans="1:12" customFormat="1" ht="12.75" hidden="1" x14ac:dyDescent="0.2">
      <c r="A20" s="10">
        <v>0</v>
      </c>
      <c r="B20" s="24" t="s">
        <v>127</v>
      </c>
      <c r="C20" s="27" t="s">
        <v>117</v>
      </c>
      <c r="D20" s="27" t="s">
        <v>117</v>
      </c>
      <c r="E20" s="24" t="s">
        <v>117</v>
      </c>
      <c r="F20" s="28" t="s">
        <v>117</v>
      </c>
      <c r="G20" s="27" t="s">
        <v>117</v>
      </c>
      <c r="H20" s="24" t="s">
        <v>117</v>
      </c>
      <c r="I20" s="25" t="s">
        <v>117</v>
      </c>
    </row>
    <row r="21" spans="1:12" ht="12.75" x14ac:dyDescent="0.2">
      <c r="A21" s="10">
        <v>1</v>
      </c>
      <c r="B21" s="24" t="s">
        <v>128</v>
      </c>
      <c r="C21" s="27" t="s">
        <v>117</v>
      </c>
      <c r="D21" s="27" t="s">
        <v>117</v>
      </c>
      <c r="E21" s="24" t="s">
        <v>117</v>
      </c>
      <c r="F21" s="24" t="s">
        <v>117</v>
      </c>
      <c r="G21" s="200">
        <v>35000</v>
      </c>
      <c r="H21" s="24" t="s">
        <v>129</v>
      </c>
      <c r="I21" s="24" t="s">
        <v>117</v>
      </c>
      <c r="L21"/>
    </row>
    <row r="22" spans="1:12" customFormat="1" ht="12.75" hidden="1" x14ac:dyDescent="0.2">
      <c r="A22" s="10">
        <v>0</v>
      </c>
      <c r="B22" s="24" t="s">
        <v>117</v>
      </c>
      <c r="C22" s="15" t="s">
        <v>117</v>
      </c>
      <c r="D22" s="17" t="s">
        <v>117</v>
      </c>
      <c r="E22" s="14" t="s">
        <v>117</v>
      </c>
      <c r="F22" s="18" t="s">
        <v>117</v>
      </c>
      <c r="G22" s="15" t="s">
        <v>117</v>
      </c>
      <c r="H22" s="14" t="s">
        <v>117</v>
      </c>
      <c r="I22" s="14" t="s">
        <v>117</v>
      </c>
    </row>
    <row r="23" spans="1:12" customFormat="1" ht="12.75" hidden="1" x14ac:dyDescent="0.2">
      <c r="A23" s="10">
        <v>0</v>
      </c>
      <c r="B23" s="24" t="s">
        <v>117</v>
      </c>
      <c r="C23" s="15" t="s">
        <v>117</v>
      </c>
      <c r="D23" s="17" t="s">
        <v>117</v>
      </c>
      <c r="E23" s="14" t="s">
        <v>117</v>
      </c>
      <c r="F23" s="18" t="s">
        <v>117</v>
      </c>
      <c r="G23" s="15" t="s">
        <v>117</v>
      </c>
      <c r="H23" s="14" t="s">
        <v>117</v>
      </c>
      <c r="I23" s="14" t="s">
        <v>117</v>
      </c>
    </row>
    <row r="24" spans="1:12" customFormat="1" ht="14.25" hidden="1" x14ac:dyDescent="0.2">
      <c r="A24" s="10">
        <v>0</v>
      </c>
      <c r="B24" s="24" t="s">
        <v>117</v>
      </c>
      <c r="C24" s="15" t="s">
        <v>117</v>
      </c>
      <c r="D24" s="17" t="s">
        <v>117</v>
      </c>
      <c r="E24" s="19" t="s">
        <v>117</v>
      </c>
      <c r="F24" s="18" t="s">
        <v>117</v>
      </c>
      <c r="G24" s="15" t="s">
        <v>117</v>
      </c>
      <c r="H24" s="14" t="s">
        <v>117</v>
      </c>
      <c r="I24" s="14" t="s">
        <v>117</v>
      </c>
    </row>
    <row r="25" spans="1:12" customFormat="1" ht="12.75" hidden="1" x14ac:dyDescent="0.2">
      <c r="A25" s="10">
        <v>0</v>
      </c>
      <c r="B25" s="24" t="s">
        <v>117</v>
      </c>
      <c r="C25" s="15" t="s">
        <v>117</v>
      </c>
      <c r="D25" s="15" t="s">
        <v>117</v>
      </c>
      <c r="E25" s="14" t="s">
        <v>117</v>
      </c>
      <c r="F25" s="18" t="s">
        <v>117</v>
      </c>
      <c r="G25" s="15" t="s">
        <v>117</v>
      </c>
      <c r="H25" s="14" t="s">
        <v>117</v>
      </c>
      <c r="I25" s="14" t="s">
        <v>117</v>
      </c>
    </row>
    <row r="26" spans="1:12" customFormat="1" ht="12.75" hidden="1" x14ac:dyDescent="0.2">
      <c r="A26" s="10">
        <v>0</v>
      </c>
      <c r="B26" s="24" t="s">
        <v>117</v>
      </c>
      <c r="C26" s="15" t="s">
        <v>117</v>
      </c>
      <c r="D26" s="17" t="s">
        <v>117</v>
      </c>
      <c r="E26" s="14" t="s">
        <v>117</v>
      </c>
      <c r="F26" s="18" t="s">
        <v>117</v>
      </c>
      <c r="G26" s="15" t="s">
        <v>117</v>
      </c>
      <c r="H26" s="14" t="s">
        <v>117</v>
      </c>
      <c r="I26" s="14" t="s">
        <v>117</v>
      </c>
    </row>
    <row r="27" spans="1:12" customFormat="1" ht="12.75" hidden="1" x14ac:dyDescent="0.2">
      <c r="A27" s="10">
        <v>0</v>
      </c>
      <c r="B27" s="24" t="s">
        <v>117</v>
      </c>
      <c r="C27" s="15" t="s">
        <v>117</v>
      </c>
      <c r="D27" s="15" t="s">
        <v>117</v>
      </c>
      <c r="E27" s="14" t="s">
        <v>117</v>
      </c>
      <c r="F27" s="18" t="s">
        <v>117</v>
      </c>
      <c r="G27" s="15" t="s">
        <v>117</v>
      </c>
      <c r="H27" s="14" t="s">
        <v>117</v>
      </c>
      <c r="I27" s="14" t="s">
        <v>117</v>
      </c>
    </row>
    <row r="28" spans="1:12" x14ac:dyDescent="0.2">
      <c r="A28" s="10">
        <v>1</v>
      </c>
      <c r="B28" s="24"/>
      <c r="C28" s="27" t="s">
        <v>117</v>
      </c>
      <c r="D28" s="61" t="s">
        <v>117</v>
      </c>
      <c r="E28" s="62"/>
      <c r="F28" s="62" t="s">
        <v>117</v>
      </c>
      <c r="G28" s="62" t="s">
        <v>117</v>
      </c>
      <c r="H28" s="62" t="s">
        <v>117</v>
      </c>
      <c r="I28" s="61" t="s">
        <v>117</v>
      </c>
      <c r="L28" s="10" t="s">
        <v>9</v>
      </c>
    </row>
    <row r="29" spans="1:12" x14ac:dyDescent="0.2">
      <c r="A29" s="10">
        <v>1</v>
      </c>
      <c r="B29" s="146">
        <v>0</v>
      </c>
      <c r="C29" s="38" t="s">
        <v>117</v>
      </c>
      <c r="D29" s="147" t="s">
        <v>130</v>
      </c>
      <c r="E29" s="148"/>
      <c r="F29" s="148" t="s">
        <v>131</v>
      </c>
      <c r="G29" s="148" t="s">
        <v>132</v>
      </c>
      <c r="H29" s="148" t="s">
        <v>117</v>
      </c>
      <c r="I29" s="147" t="s">
        <v>133</v>
      </c>
    </row>
    <row r="30" spans="1:12" x14ac:dyDescent="0.2">
      <c r="A30" s="10">
        <v>1</v>
      </c>
      <c r="B30" s="149" t="s">
        <v>134</v>
      </c>
      <c r="C30" s="42" t="s">
        <v>117</v>
      </c>
      <c r="D30" s="150" t="s">
        <v>3</v>
      </c>
      <c r="E30" s="150"/>
      <c r="F30" s="150" t="s">
        <v>135</v>
      </c>
      <c r="G30" s="150" t="s">
        <v>108</v>
      </c>
      <c r="H30" s="150" t="s">
        <v>117</v>
      </c>
      <c r="I30" s="151" t="s">
        <v>136</v>
      </c>
    </row>
    <row r="31" spans="1:12" x14ac:dyDescent="0.2">
      <c r="A31" s="10">
        <v>1</v>
      </c>
      <c r="B31" s="90" t="s">
        <v>137</v>
      </c>
      <c r="C31" s="91" t="s">
        <v>117</v>
      </c>
      <c r="D31" s="91" t="s">
        <v>117</v>
      </c>
      <c r="E31" s="91"/>
      <c r="F31" s="91" t="s">
        <v>117</v>
      </c>
      <c r="G31" s="91" t="s">
        <v>117</v>
      </c>
      <c r="H31" s="91">
        <v>86.631982180720428</v>
      </c>
      <c r="I31" s="27" t="s">
        <v>117</v>
      </c>
      <c r="L31" s="63">
        <f>+H31</f>
        <v>86.631982180720428</v>
      </c>
    </row>
    <row r="32" spans="1:12" customFormat="1" ht="12.75" hidden="1" x14ac:dyDescent="0.2">
      <c r="A32" s="10">
        <v>0</v>
      </c>
      <c r="B32" s="4" t="s">
        <v>138</v>
      </c>
      <c r="C32" s="44" t="s">
        <v>117</v>
      </c>
      <c r="D32" s="1" t="s">
        <v>117</v>
      </c>
      <c r="E32" s="3" t="s">
        <v>117</v>
      </c>
      <c r="F32" s="45" t="s">
        <v>117</v>
      </c>
      <c r="G32" s="14" t="s">
        <v>117</v>
      </c>
      <c r="H32" s="14" t="s">
        <v>117</v>
      </c>
      <c r="I32" s="14" t="s">
        <v>117</v>
      </c>
    </row>
    <row r="33" spans="1:13" x14ac:dyDescent="0.2">
      <c r="A33" s="10">
        <v>1</v>
      </c>
      <c r="B33" s="26" t="s">
        <v>139</v>
      </c>
      <c r="C33" s="27" t="s">
        <v>117</v>
      </c>
      <c r="D33" s="27">
        <v>10000</v>
      </c>
      <c r="E33" s="27"/>
      <c r="F33" s="71">
        <v>8.6631982180720435E-3</v>
      </c>
      <c r="G33" s="27">
        <v>86.631982180720428</v>
      </c>
      <c r="H33" s="27" t="s">
        <v>117</v>
      </c>
      <c r="I33" s="27">
        <v>0.63352040827739065</v>
      </c>
    </row>
    <row r="34" spans="1:13" x14ac:dyDescent="0.2">
      <c r="A34" s="10">
        <v>1</v>
      </c>
      <c r="B34" s="43" t="s">
        <v>140</v>
      </c>
      <c r="C34" s="91" t="s">
        <v>117</v>
      </c>
      <c r="D34" s="91" t="s">
        <v>117</v>
      </c>
      <c r="E34" s="91"/>
      <c r="F34" s="93" t="s">
        <v>117</v>
      </c>
      <c r="G34" s="91" t="s">
        <v>117</v>
      </c>
      <c r="H34" s="91">
        <v>4050.0361593495973</v>
      </c>
      <c r="I34" s="27" t="s">
        <v>117</v>
      </c>
      <c r="L34" s="10">
        <f>SUBTOTAL(9,G35:G53)</f>
        <v>4050.0361593495968</v>
      </c>
    </row>
    <row r="35" spans="1:13" x14ac:dyDescent="0.2">
      <c r="A35" s="10">
        <v>1</v>
      </c>
      <c r="B35" s="26" t="s">
        <v>141</v>
      </c>
      <c r="C35" s="27" t="s">
        <v>117</v>
      </c>
      <c r="D35" s="27">
        <v>35000</v>
      </c>
      <c r="E35" s="27"/>
      <c r="F35" s="71">
        <v>2.3900000000000001E-2</v>
      </c>
      <c r="G35" s="27">
        <v>836.5</v>
      </c>
      <c r="H35" s="27" t="s">
        <v>117</v>
      </c>
      <c r="I35" s="27">
        <v>6.117138361425754</v>
      </c>
      <c r="M35" s="10">
        <v>102.13675213675214</v>
      </c>
    </row>
    <row r="36" spans="1:13" x14ac:dyDescent="0.2">
      <c r="A36" s="10">
        <v>1</v>
      </c>
      <c r="B36" s="26" t="s">
        <v>142</v>
      </c>
      <c r="C36" s="27" t="s">
        <v>117</v>
      </c>
      <c r="D36" s="27">
        <v>35000</v>
      </c>
      <c r="E36" s="27"/>
      <c r="F36" s="71">
        <v>2.7400000000000001E-2</v>
      </c>
      <c r="G36" s="27">
        <v>959</v>
      </c>
      <c r="H36" s="27" t="s">
        <v>117</v>
      </c>
      <c r="I36" s="27">
        <v>7.0129536026387305</v>
      </c>
      <c r="M36" s="10">
        <v>71.168831168831176</v>
      </c>
    </row>
    <row r="37" spans="1:13" x14ac:dyDescent="0.2">
      <c r="A37" s="10">
        <v>1</v>
      </c>
      <c r="B37" s="26" t="s">
        <v>143</v>
      </c>
      <c r="C37" s="27" t="s">
        <v>117</v>
      </c>
      <c r="D37" s="27">
        <v>2</v>
      </c>
      <c r="E37" s="27"/>
      <c r="F37" s="71">
        <v>4.76</v>
      </c>
      <c r="G37" s="27">
        <v>9.52</v>
      </c>
      <c r="H37" s="27" t="s">
        <v>117</v>
      </c>
      <c r="I37" s="27">
        <v>6.9617641602837038E-2</v>
      </c>
    </row>
    <row r="38" spans="1:13" x14ac:dyDescent="0.2">
      <c r="A38" s="10">
        <v>1</v>
      </c>
      <c r="B38" s="11" t="s">
        <v>144</v>
      </c>
      <c r="C38" s="75" t="s">
        <v>117</v>
      </c>
      <c r="D38" s="27">
        <v>1.3</v>
      </c>
      <c r="E38" s="9" t="s">
        <v>117</v>
      </c>
      <c r="F38" s="28">
        <v>5.76</v>
      </c>
      <c r="G38" s="27">
        <v>7.4879999999999995</v>
      </c>
      <c r="H38" s="24" t="s">
        <v>117</v>
      </c>
      <c r="I38" s="24">
        <v>5.4758077764920553E-2</v>
      </c>
    </row>
    <row r="39" spans="1:13" x14ac:dyDescent="0.2">
      <c r="A39" s="10">
        <v>1</v>
      </c>
      <c r="B39" s="11" t="s">
        <v>145</v>
      </c>
      <c r="C39" s="75" t="s">
        <v>117</v>
      </c>
      <c r="D39" s="27">
        <v>4</v>
      </c>
      <c r="E39" s="9" t="s">
        <v>117</v>
      </c>
      <c r="F39" s="28">
        <v>6.25</v>
      </c>
      <c r="G39" s="27">
        <v>25</v>
      </c>
      <c r="H39" s="24" t="s">
        <v>117</v>
      </c>
      <c r="I39" s="24">
        <v>0.1828194369822401</v>
      </c>
    </row>
    <row r="40" spans="1:13" ht="12.75" x14ac:dyDescent="0.2">
      <c r="A40" s="10">
        <v>1</v>
      </c>
      <c r="B40" s="11" t="s">
        <v>146</v>
      </c>
      <c r="C40" s="75" t="s">
        <v>117</v>
      </c>
      <c r="D40" s="27">
        <v>1181.0383032605255</v>
      </c>
      <c r="E40" s="9" t="s">
        <v>117</v>
      </c>
      <c r="F40" s="28">
        <v>0.27229867436285576</v>
      </c>
      <c r="G40" s="27">
        <v>321.59516434959755</v>
      </c>
      <c r="H40" s="24" t="s">
        <v>117</v>
      </c>
      <c r="I40" s="24">
        <v>2.3517538753041762</v>
      </c>
      <c r="L40"/>
      <c r="M40" s="10">
        <v>79.514363886530589</v>
      </c>
    </row>
    <row r="41" spans="1:13" hidden="1" x14ac:dyDescent="0.2">
      <c r="A41" s="10">
        <v>0</v>
      </c>
      <c r="B41" s="26" t="s">
        <v>53</v>
      </c>
      <c r="C41" s="27" t="s">
        <v>117</v>
      </c>
      <c r="D41" s="27">
        <v>157.11111111111111</v>
      </c>
      <c r="E41" s="27" t="s">
        <v>117</v>
      </c>
      <c r="F41" s="70" t="s">
        <v>117</v>
      </c>
      <c r="G41" s="27" t="s">
        <v>117</v>
      </c>
      <c r="H41" s="27" t="s">
        <v>117</v>
      </c>
      <c r="I41" s="27" t="s">
        <v>117</v>
      </c>
    </row>
    <row r="42" spans="1:13" hidden="1" x14ac:dyDescent="0.2">
      <c r="A42" s="10">
        <v>0</v>
      </c>
      <c r="B42" s="26" t="s">
        <v>12</v>
      </c>
      <c r="C42" s="27" t="s">
        <v>117</v>
      </c>
      <c r="D42" s="27">
        <v>42.000000000000007</v>
      </c>
      <c r="E42" s="27" t="s">
        <v>117</v>
      </c>
      <c r="F42" s="27" t="s">
        <v>117</v>
      </c>
      <c r="G42" s="27" t="s">
        <v>117</v>
      </c>
      <c r="H42" s="27" t="s">
        <v>117</v>
      </c>
      <c r="I42" s="27" t="s">
        <v>117</v>
      </c>
    </row>
    <row r="43" spans="1:13" hidden="1" x14ac:dyDescent="0.2">
      <c r="A43" s="10">
        <v>0</v>
      </c>
      <c r="B43" s="26" t="s">
        <v>54</v>
      </c>
      <c r="C43" s="27" t="s">
        <v>117</v>
      </c>
      <c r="D43" s="27">
        <v>213.33333333333331</v>
      </c>
      <c r="E43" s="27"/>
      <c r="F43" s="27" t="s">
        <v>117</v>
      </c>
      <c r="G43" s="27" t="s">
        <v>117</v>
      </c>
      <c r="H43" s="27" t="s">
        <v>117</v>
      </c>
      <c r="I43" s="27" t="s">
        <v>117</v>
      </c>
    </row>
    <row r="44" spans="1:13" x14ac:dyDescent="0.2">
      <c r="A44" s="10">
        <v>1</v>
      </c>
      <c r="B44" s="26" t="s">
        <v>147</v>
      </c>
      <c r="C44" s="27" t="s">
        <v>117</v>
      </c>
      <c r="D44" s="27" t="s">
        <v>117</v>
      </c>
      <c r="E44" s="27"/>
      <c r="F44" s="71" t="s">
        <v>117</v>
      </c>
      <c r="G44" s="27">
        <v>483.93299499999921</v>
      </c>
      <c r="H44" s="27" t="s">
        <v>117</v>
      </c>
      <c r="I44" s="27">
        <v>3.5388943073211632</v>
      </c>
    </row>
    <row r="45" spans="1:13" hidden="1" x14ac:dyDescent="0.2">
      <c r="A45" s="10">
        <v>0</v>
      </c>
      <c r="B45" s="26" t="s">
        <v>148</v>
      </c>
      <c r="C45" s="27" t="s">
        <v>117</v>
      </c>
      <c r="D45" s="27">
        <v>2</v>
      </c>
      <c r="E45" s="27"/>
      <c r="F45" s="71">
        <v>32.96</v>
      </c>
      <c r="G45" s="27">
        <v>65.92</v>
      </c>
      <c r="H45" s="27" t="s">
        <v>117</v>
      </c>
      <c r="I45" s="27">
        <v>0.48205829143477075</v>
      </c>
    </row>
    <row r="46" spans="1:13" hidden="1" x14ac:dyDescent="0.2">
      <c r="A46" s="10">
        <v>0</v>
      </c>
      <c r="B46" s="26" t="s">
        <v>149</v>
      </c>
      <c r="C46" s="27" t="s">
        <v>117</v>
      </c>
      <c r="D46" s="27">
        <v>2</v>
      </c>
      <c r="E46" s="27"/>
      <c r="F46" s="71">
        <v>51.458800000000004</v>
      </c>
      <c r="G46" s="27">
        <v>102.91760000000001</v>
      </c>
      <c r="H46" s="27" t="s">
        <v>117</v>
      </c>
      <c r="I46" s="27">
        <v>0.75261350750253586</v>
      </c>
    </row>
    <row r="47" spans="1:13" hidden="1" x14ac:dyDescent="0.2">
      <c r="A47" s="10">
        <v>0</v>
      </c>
      <c r="B47" s="26" t="s">
        <v>150</v>
      </c>
      <c r="C47" s="27" t="s">
        <v>117</v>
      </c>
      <c r="D47" s="27">
        <v>0.17</v>
      </c>
      <c r="E47" s="27"/>
      <c r="F47" s="71">
        <v>130.089</v>
      </c>
      <c r="G47" s="27">
        <v>22.115130000000001</v>
      </c>
      <c r="H47" s="27" t="s">
        <v>117</v>
      </c>
      <c r="I47" s="27">
        <v>0.16172302461556193</v>
      </c>
    </row>
    <row r="48" spans="1:13" hidden="1" x14ac:dyDescent="0.2">
      <c r="A48" s="10">
        <v>0</v>
      </c>
      <c r="B48" s="26" t="s">
        <v>151</v>
      </c>
      <c r="C48" s="27" t="s">
        <v>117</v>
      </c>
      <c r="D48" s="27">
        <v>1.5</v>
      </c>
      <c r="E48" s="27"/>
      <c r="F48" s="71">
        <v>26.52</v>
      </c>
      <c r="G48" s="27">
        <v>39.78</v>
      </c>
      <c r="H48" s="27" t="s">
        <v>117</v>
      </c>
      <c r="I48" s="27">
        <v>0.2909022881261405</v>
      </c>
    </row>
    <row r="49" spans="1:15" hidden="1" x14ac:dyDescent="0.2">
      <c r="A49" s="10">
        <v>0</v>
      </c>
      <c r="B49" s="26" t="s">
        <v>152</v>
      </c>
      <c r="C49" s="27" t="s">
        <v>117</v>
      </c>
      <c r="D49" s="27">
        <v>0.45</v>
      </c>
      <c r="E49" s="27"/>
      <c r="F49" s="71">
        <v>41.807700000000004</v>
      </c>
      <c r="G49" s="27">
        <v>18.813465000000001</v>
      </c>
      <c r="H49" s="27" t="s">
        <v>117</v>
      </c>
      <c r="I49" s="27">
        <v>0.13757868315940322</v>
      </c>
    </row>
    <row r="50" spans="1:15" hidden="1" x14ac:dyDescent="0.2">
      <c r="A50" s="10">
        <v>0</v>
      </c>
      <c r="B50" s="26" t="s">
        <v>153</v>
      </c>
      <c r="C50" s="27" t="s">
        <v>117</v>
      </c>
      <c r="D50" s="27">
        <v>1</v>
      </c>
      <c r="E50" s="27"/>
      <c r="F50" s="71">
        <v>64.89</v>
      </c>
      <c r="G50" s="27">
        <v>64.89</v>
      </c>
      <c r="H50" s="27" t="s">
        <v>117</v>
      </c>
      <c r="I50" s="27">
        <v>0.47452613063110238</v>
      </c>
    </row>
    <row r="51" spans="1:15" hidden="1" x14ac:dyDescent="0.2">
      <c r="A51" s="10">
        <v>0</v>
      </c>
      <c r="B51" s="26" t="s">
        <v>154</v>
      </c>
      <c r="C51" s="27" t="s">
        <v>117</v>
      </c>
      <c r="D51" s="27">
        <v>2</v>
      </c>
      <c r="E51" s="27"/>
      <c r="F51" s="71">
        <v>44.083999999999996</v>
      </c>
      <c r="G51" s="27">
        <v>88.167999999999992</v>
      </c>
      <c r="H51" s="27" t="s">
        <v>117</v>
      </c>
      <c r="I51" s="27">
        <v>0.64475296479400579</v>
      </c>
      <c r="L51" s="63"/>
    </row>
    <row r="52" spans="1:15" hidden="1" x14ac:dyDescent="0.2">
      <c r="A52" s="10">
        <v>0</v>
      </c>
      <c r="B52" s="26" t="s">
        <v>155</v>
      </c>
      <c r="C52" s="27" t="s">
        <v>117</v>
      </c>
      <c r="D52" s="27">
        <v>2.8000000000000003</v>
      </c>
      <c r="E52" s="27"/>
      <c r="F52" s="71">
        <v>29.045999999999999</v>
      </c>
      <c r="G52" s="27">
        <v>81.328800000000001</v>
      </c>
      <c r="H52" s="27" t="s">
        <v>117</v>
      </c>
      <c r="I52" s="27">
        <v>0.59473941705764832</v>
      </c>
    </row>
    <row r="53" spans="1:15" s="176" customFormat="1" x14ac:dyDescent="0.2">
      <c r="A53" s="176">
        <v>1</v>
      </c>
      <c r="B53" s="26" t="s">
        <v>156</v>
      </c>
      <c r="C53" s="27" t="s">
        <v>117</v>
      </c>
      <c r="D53" s="27">
        <v>2500</v>
      </c>
      <c r="E53" s="27"/>
      <c r="F53" s="71">
        <v>0.56279999999999997</v>
      </c>
      <c r="G53" s="27">
        <v>1407</v>
      </c>
      <c r="H53" s="27" t="s">
        <v>117</v>
      </c>
      <c r="I53" s="27">
        <v>10.289077913360474</v>
      </c>
      <c r="L53" s="10">
        <f>SUBTOTAL(9,G54:G74)</f>
        <v>4689.9251961563141</v>
      </c>
      <c r="N53" s="10"/>
      <c r="O53" s="10"/>
    </row>
    <row r="54" spans="1:15" x14ac:dyDescent="0.2">
      <c r="A54" s="10">
        <v>1</v>
      </c>
      <c r="B54" s="43" t="s">
        <v>157</v>
      </c>
      <c r="C54" s="91" t="s">
        <v>117</v>
      </c>
      <c r="D54" s="178" t="s">
        <v>117</v>
      </c>
      <c r="E54" s="91"/>
      <c r="F54" s="93" t="s">
        <v>117</v>
      </c>
      <c r="G54" s="91" t="s">
        <v>117</v>
      </c>
      <c r="H54" s="91">
        <v>4689.9251961563141</v>
      </c>
      <c r="I54" s="91" t="s">
        <v>117</v>
      </c>
    </row>
    <row r="55" spans="1:15" x14ac:dyDescent="0.2">
      <c r="A55" s="10">
        <v>1</v>
      </c>
      <c r="B55" s="11" t="s">
        <v>158</v>
      </c>
      <c r="C55" s="75" t="s">
        <v>117</v>
      </c>
      <c r="D55" s="27">
        <v>1.4</v>
      </c>
      <c r="E55" s="9" t="s">
        <v>117</v>
      </c>
      <c r="F55" s="28">
        <v>45</v>
      </c>
      <c r="G55" s="27">
        <v>62.999999999999993</v>
      </c>
      <c r="H55" s="95" t="s">
        <v>117</v>
      </c>
      <c r="I55" s="24">
        <v>0.460704981195245</v>
      </c>
    </row>
    <row r="56" spans="1:15" x14ac:dyDescent="0.2">
      <c r="A56" s="10">
        <v>1</v>
      </c>
      <c r="B56" s="11" t="s">
        <v>159</v>
      </c>
      <c r="C56" s="75" t="s">
        <v>117</v>
      </c>
      <c r="D56" s="27">
        <v>398</v>
      </c>
      <c r="E56" s="9" t="s">
        <v>117</v>
      </c>
      <c r="F56" s="154">
        <v>0.2</v>
      </c>
      <c r="G56" s="27">
        <v>79.600000000000009</v>
      </c>
      <c r="H56" s="24" t="s">
        <v>117</v>
      </c>
      <c r="I56" s="24">
        <v>0.58209708735145249</v>
      </c>
      <c r="M56" s="10">
        <v>100</v>
      </c>
    </row>
    <row r="57" spans="1:15" x14ac:dyDescent="0.2">
      <c r="A57" s="10">
        <v>1</v>
      </c>
      <c r="B57" s="11" t="s">
        <v>160</v>
      </c>
      <c r="C57" s="75" t="s">
        <v>117</v>
      </c>
      <c r="D57" s="27">
        <v>1600000</v>
      </c>
      <c r="E57" s="9" t="s">
        <v>117</v>
      </c>
      <c r="F57" s="28">
        <v>2.5000000000000001E-4</v>
      </c>
      <c r="G57" s="27">
        <v>400</v>
      </c>
      <c r="H57" s="24" t="s">
        <v>117</v>
      </c>
      <c r="I57" s="24">
        <v>2.9251109917158415</v>
      </c>
    </row>
    <row r="58" spans="1:15" x14ac:dyDescent="0.2">
      <c r="A58" s="10">
        <v>1</v>
      </c>
      <c r="B58" s="11" t="s">
        <v>161</v>
      </c>
      <c r="C58" s="75" t="s">
        <v>117</v>
      </c>
      <c r="D58" s="27">
        <v>20000</v>
      </c>
      <c r="E58" s="9" t="s">
        <v>117</v>
      </c>
      <c r="F58" s="154">
        <v>0.05</v>
      </c>
      <c r="G58" s="27">
        <v>1000</v>
      </c>
      <c r="H58" s="24" t="s">
        <v>117</v>
      </c>
      <c r="I58" s="24">
        <v>7.312777479289605</v>
      </c>
    </row>
    <row r="59" spans="1:15" customFormat="1" ht="12.75" x14ac:dyDescent="0.2">
      <c r="A59" s="10">
        <v>1</v>
      </c>
      <c r="B59" s="4" t="s">
        <v>162</v>
      </c>
      <c r="C59" s="44" t="s">
        <v>117</v>
      </c>
      <c r="D59" s="27">
        <v>418</v>
      </c>
      <c r="E59" s="9" t="s">
        <v>117</v>
      </c>
      <c r="F59" s="28">
        <v>4.5353448275862052</v>
      </c>
      <c r="G59" s="27">
        <v>1895.7741379310337</v>
      </c>
      <c r="H59" s="14" t="s">
        <v>117</v>
      </c>
      <c r="I59" s="14">
        <v>13.863374421681726</v>
      </c>
    </row>
    <row r="60" spans="1:15" customFormat="1" ht="12.75" hidden="1" x14ac:dyDescent="0.2">
      <c r="A60" s="10">
        <v>0</v>
      </c>
      <c r="B60" s="4">
        <v>0</v>
      </c>
      <c r="C60" s="44" t="s">
        <v>117</v>
      </c>
      <c r="D60" s="27" t="s">
        <v>117</v>
      </c>
      <c r="E60" s="9" t="s">
        <v>117</v>
      </c>
      <c r="F60" s="28" t="s">
        <v>117</v>
      </c>
      <c r="G60" s="27" t="s">
        <v>117</v>
      </c>
      <c r="H60" s="3" t="s">
        <v>117</v>
      </c>
      <c r="I60" s="14" t="s">
        <v>117</v>
      </c>
    </row>
    <row r="61" spans="1:15" customFormat="1" ht="12.75" hidden="1" x14ac:dyDescent="0.2">
      <c r="A61" s="10">
        <v>0</v>
      </c>
      <c r="B61" s="4">
        <v>0</v>
      </c>
      <c r="C61" s="44" t="s">
        <v>117</v>
      </c>
      <c r="D61" s="27" t="s">
        <v>117</v>
      </c>
      <c r="E61" s="9" t="s">
        <v>117</v>
      </c>
      <c r="F61" s="28" t="s">
        <v>117</v>
      </c>
      <c r="G61" s="27" t="s">
        <v>117</v>
      </c>
      <c r="H61" s="3" t="s">
        <v>117</v>
      </c>
      <c r="I61" s="14" t="s">
        <v>117</v>
      </c>
    </row>
    <row r="62" spans="1:15" customFormat="1" ht="12.75" hidden="1" x14ac:dyDescent="0.2">
      <c r="A62" s="10">
        <v>0</v>
      </c>
      <c r="B62" s="4">
        <v>0</v>
      </c>
      <c r="C62" s="44" t="s">
        <v>117</v>
      </c>
      <c r="D62" s="27" t="s">
        <v>117</v>
      </c>
      <c r="E62" s="9" t="s">
        <v>117</v>
      </c>
      <c r="F62" s="173" t="s">
        <v>117</v>
      </c>
      <c r="G62" s="27" t="s">
        <v>117</v>
      </c>
      <c r="H62" s="3" t="s">
        <v>117</v>
      </c>
      <c r="I62" s="14" t="s">
        <v>117</v>
      </c>
    </row>
    <row r="63" spans="1:15" customFormat="1" ht="12.75" hidden="1" x14ac:dyDescent="0.2">
      <c r="A63" s="10">
        <v>0</v>
      </c>
      <c r="B63" s="4">
        <v>0</v>
      </c>
      <c r="C63" s="44" t="s">
        <v>117</v>
      </c>
      <c r="D63" s="27" t="s">
        <v>117</v>
      </c>
      <c r="E63" s="9" t="s">
        <v>117</v>
      </c>
      <c r="F63" s="173" t="s">
        <v>117</v>
      </c>
      <c r="G63" s="27" t="s">
        <v>117</v>
      </c>
      <c r="H63" s="3" t="s">
        <v>117</v>
      </c>
      <c r="I63" s="14" t="s">
        <v>117</v>
      </c>
    </row>
    <row r="64" spans="1:15" customFormat="1" ht="12.75" hidden="1" x14ac:dyDescent="0.2">
      <c r="A64" s="10">
        <v>0</v>
      </c>
      <c r="B64" s="4">
        <v>0</v>
      </c>
      <c r="C64" s="44" t="s">
        <v>117</v>
      </c>
      <c r="D64" s="27" t="s">
        <v>117</v>
      </c>
      <c r="E64" s="9" t="s">
        <v>117</v>
      </c>
      <c r="F64" s="173" t="s">
        <v>117</v>
      </c>
      <c r="G64" s="27" t="s">
        <v>117</v>
      </c>
      <c r="H64" s="3" t="s">
        <v>117</v>
      </c>
      <c r="I64" s="14" t="s">
        <v>117</v>
      </c>
    </row>
    <row r="65" spans="1:12" customFormat="1" ht="12.75" hidden="1" x14ac:dyDescent="0.2">
      <c r="A65" s="10">
        <v>0</v>
      </c>
      <c r="B65" s="4">
        <v>0</v>
      </c>
      <c r="C65" s="44" t="s">
        <v>117</v>
      </c>
      <c r="D65" s="27" t="s">
        <v>117</v>
      </c>
      <c r="E65" s="9" t="s">
        <v>117</v>
      </c>
      <c r="F65" s="173" t="s">
        <v>117</v>
      </c>
      <c r="G65" s="27" t="s">
        <v>117</v>
      </c>
      <c r="H65" s="3" t="s">
        <v>117</v>
      </c>
      <c r="I65" s="14" t="s">
        <v>117</v>
      </c>
    </row>
    <row r="66" spans="1:12" customFormat="1" ht="12.75" hidden="1" x14ac:dyDescent="0.2">
      <c r="A66" s="10">
        <v>0</v>
      </c>
      <c r="B66" s="4">
        <v>0</v>
      </c>
      <c r="C66" s="44" t="s">
        <v>117</v>
      </c>
      <c r="D66" s="27" t="s">
        <v>117</v>
      </c>
      <c r="E66" s="9" t="s">
        <v>117</v>
      </c>
      <c r="F66" s="173" t="s">
        <v>117</v>
      </c>
      <c r="G66" s="27" t="s">
        <v>117</v>
      </c>
      <c r="H66" s="3" t="s">
        <v>117</v>
      </c>
      <c r="I66" s="14" t="s">
        <v>117</v>
      </c>
    </row>
    <row r="67" spans="1:12" customFormat="1" ht="12.75" hidden="1" x14ac:dyDescent="0.2">
      <c r="A67" s="10">
        <v>0</v>
      </c>
      <c r="B67" s="4">
        <v>0</v>
      </c>
      <c r="C67" s="44" t="s">
        <v>117</v>
      </c>
      <c r="D67" s="27" t="s">
        <v>117</v>
      </c>
      <c r="E67" s="9" t="s">
        <v>117</v>
      </c>
      <c r="F67" s="173" t="s">
        <v>117</v>
      </c>
      <c r="G67" s="27" t="s">
        <v>117</v>
      </c>
      <c r="H67" s="3" t="s">
        <v>117</v>
      </c>
      <c r="I67" s="14" t="s">
        <v>117</v>
      </c>
    </row>
    <row r="68" spans="1:12" customFormat="1" ht="12.75" hidden="1" x14ac:dyDescent="0.2">
      <c r="A68" s="10">
        <v>0</v>
      </c>
      <c r="B68" s="4">
        <v>0</v>
      </c>
      <c r="C68" s="44" t="s">
        <v>117</v>
      </c>
      <c r="D68" s="27" t="s">
        <v>117</v>
      </c>
      <c r="E68" s="9" t="s">
        <v>117</v>
      </c>
      <c r="F68" s="173" t="s">
        <v>117</v>
      </c>
      <c r="G68" s="27" t="s">
        <v>117</v>
      </c>
      <c r="H68" s="3" t="s">
        <v>117</v>
      </c>
      <c r="I68" s="14" t="s">
        <v>117</v>
      </c>
    </row>
    <row r="69" spans="1:12" customFormat="1" ht="12.75" hidden="1" x14ac:dyDescent="0.2">
      <c r="A69" s="10">
        <v>0</v>
      </c>
      <c r="B69" s="4">
        <v>0</v>
      </c>
      <c r="C69" s="44" t="s">
        <v>117</v>
      </c>
      <c r="D69" s="27" t="s">
        <v>117</v>
      </c>
      <c r="E69" s="9" t="s">
        <v>117</v>
      </c>
      <c r="F69" s="173" t="s">
        <v>117</v>
      </c>
      <c r="G69" s="27" t="s">
        <v>117</v>
      </c>
      <c r="H69" s="3" t="s">
        <v>117</v>
      </c>
      <c r="I69" s="14" t="s">
        <v>117</v>
      </c>
    </row>
    <row r="70" spans="1:12" customFormat="1" ht="12.75" hidden="1" x14ac:dyDescent="0.2">
      <c r="A70" s="10">
        <v>0</v>
      </c>
      <c r="B70" s="4">
        <v>0</v>
      </c>
      <c r="C70" s="44" t="s">
        <v>117</v>
      </c>
      <c r="D70" s="27" t="s">
        <v>117</v>
      </c>
      <c r="E70" s="9" t="s">
        <v>117</v>
      </c>
      <c r="F70" s="173" t="s">
        <v>117</v>
      </c>
      <c r="G70" s="27" t="s">
        <v>117</v>
      </c>
      <c r="H70" s="3" t="s">
        <v>117</v>
      </c>
      <c r="I70" s="14" t="s">
        <v>117</v>
      </c>
    </row>
    <row r="71" spans="1:12" customFormat="1" ht="12.75" hidden="1" x14ac:dyDescent="0.2">
      <c r="A71" s="10">
        <v>0</v>
      </c>
      <c r="B71" s="4">
        <v>0</v>
      </c>
      <c r="C71" s="44" t="s">
        <v>117</v>
      </c>
      <c r="D71" s="27" t="s">
        <v>117</v>
      </c>
      <c r="E71" s="9" t="s">
        <v>117</v>
      </c>
      <c r="F71" s="173" t="s">
        <v>117</v>
      </c>
      <c r="G71" s="27" t="s">
        <v>117</v>
      </c>
      <c r="H71" s="3" t="s">
        <v>117</v>
      </c>
      <c r="I71" s="14" t="s">
        <v>117</v>
      </c>
    </row>
    <row r="72" spans="1:12" customFormat="1" ht="12.75" hidden="1" x14ac:dyDescent="0.2">
      <c r="A72" s="10">
        <v>0</v>
      </c>
      <c r="B72" s="4">
        <v>0</v>
      </c>
      <c r="C72" s="44" t="s">
        <v>117</v>
      </c>
      <c r="D72" s="27" t="s">
        <v>117</v>
      </c>
      <c r="E72" s="9" t="s">
        <v>117</v>
      </c>
      <c r="F72" s="173" t="s">
        <v>117</v>
      </c>
      <c r="G72" s="27" t="s">
        <v>117</v>
      </c>
      <c r="H72" s="3" t="s">
        <v>117</v>
      </c>
      <c r="I72" s="14" t="s">
        <v>117</v>
      </c>
    </row>
    <row r="73" spans="1:12" x14ac:dyDescent="0.2">
      <c r="A73" s="10">
        <v>1</v>
      </c>
      <c r="B73" s="11" t="s">
        <v>163</v>
      </c>
      <c r="C73" s="9" t="s">
        <v>117</v>
      </c>
      <c r="D73" s="27" t="s">
        <v>117</v>
      </c>
      <c r="E73" s="9" t="s">
        <v>117</v>
      </c>
      <c r="F73" s="28" t="s">
        <v>117</v>
      </c>
      <c r="G73" s="27">
        <v>1240</v>
      </c>
      <c r="H73" s="24" t="s">
        <v>117</v>
      </c>
      <c r="I73" s="24">
        <v>9.0678440743191082</v>
      </c>
    </row>
    <row r="74" spans="1:12" x14ac:dyDescent="0.2">
      <c r="A74" s="10">
        <v>1</v>
      </c>
      <c r="B74" s="26" t="s">
        <v>164</v>
      </c>
      <c r="C74" s="24" t="s">
        <v>117</v>
      </c>
      <c r="D74" s="27" t="s">
        <v>117</v>
      </c>
      <c r="E74" s="9"/>
      <c r="F74" s="28" t="s">
        <v>117</v>
      </c>
      <c r="G74" s="27">
        <v>11.551058225280004</v>
      </c>
      <c r="H74" s="27" t="s">
        <v>117</v>
      </c>
      <c r="I74" s="27">
        <v>8.4470318451790552E-2</v>
      </c>
    </row>
    <row r="75" spans="1:12" x14ac:dyDescent="0.2">
      <c r="A75" s="10">
        <v>1</v>
      </c>
      <c r="B75" s="103" t="s">
        <v>165</v>
      </c>
      <c r="C75" s="104" t="s">
        <v>117</v>
      </c>
      <c r="D75" s="91" t="s">
        <v>117</v>
      </c>
      <c r="E75" s="92"/>
      <c r="F75" s="93" t="s">
        <v>117</v>
      </c>
      <c r="G75" s="91" t="s">
        <v>117</v>
      </c>
      <c r="H75" s="91">
        <v>483.71265600000004</v>
      </c>
      <c r="I75" s="27" t="s">
        <v>117</v>
      </c>
      <c r="L75" s="63">
        <f>SUM(G76:G80)</f>
        <v>483.71265600000004</v>
      </c>
    </row>
    <row r="76" spans="1:12" hidden="1" x14ac:dyDescent="0.2">
      <c r="A76" s="10">
        <v>0</v>
      </c>
      <c r="B76" s="26">
        <v>0</v>
      </c>
      <c r="C76" s="24" t="s">
        <v>117</v>
      </c>
      <c r="D76" s="27" t="s">
        <v>117</v>
      </c>
      <c r="E76" s="27" t="s">
        <v>117</v>
      </c>
      <c r="F76" s="27" t="s">
        <v>117</v>
      </c>
      <c r="G76" s="27" t="s">
        <v>117</v>
      </c>
      <c r="H76" s="27" t="s">
        <v>117</v>
      </c>
      <c r="I76" s="27" t="s">
        <v>117</v>
      </c>
    </row>
    <row r="77" spans="1:12" hidden="1" x14ac:dyDescent="0.2">
      <c r="A77" s="10">
        <v>0</v>
      </c>
      <c r="B77" s="26">
        <v>0</v>
      </c>
      <c r="C77" s="24" t="s">
        <v>117</v>
      </c>
      <c r="D77" s="27" t="s">
        <v>117</v>
      </c>
      <c r="E77" s="27"/>
      <c r="F77" s="71" t="s">
        <v>117</v>
      </c>
      <c r="G77" s="27" t="s">
        <v>117</v>
      </c>
      <c r="H77" s="27" t="s">
        <v>117</v>
      </c>
      <c r="I77" s="27" t="s">
        <v>117</v>
      </c>
    </row>
    <row r="78" spans="1:12" x14ac:dyDescent="0.2">
      <c r="A78" s="10">
        <v>1</v>
      </c>
      <c r="B78" s="26" t="s">
        <v>166</v>
      </c>
      <c r="C78" s="24" t="s">
        <v>117</v>
      </c>
      <c r="D78" s="27">
        <v>0.7</v>
      </c>
      <c r="E78" s="27"/>
      <c r="F78" s="71" t="s">
        <v>117</v>
      </c>
      <c r="G78" s="27">
        <v>483.71265600000004</v>
      </c>
      <c r="H78" s="27" t="s">
        <v>117</v>
      </c>
      <c r="I78" s="27">
        <v>3.5372830172441598</v>
      </c>
    </row>
    <row r="79" spans="1:12" hidden="1" x14ac:dyDescent="0.2">
      <c r="A79" s="10">
        <v>0</v>
      </c>
      <c r="B79" s="26">
        <v>0</v>
      </c>
      <c r="C79" s="24" t="s">
        <v>117</v>
      </c>
      <c r="D79" s="27" t="s">
        <v>117</v>
      </c>
      <c r="E79" s="27" t="s">
        <v>117</v>
      </c>
      <c r="F79" s="27" t="s">
        <v>117</v>
      </c>
      <c r="G79" s="27" t="s">
        <v>117</v>
      </c>
      <c r="H79" s="27" t="s">
        <v>117</v>
      </c>
      <c r="I79" s="27" t="s">
        <v>117</v>
      </c>
    </row>
    <row r="80" spans="1:12" hidden="1" x14ac:dyDescent="0.2">
      <c r="A80" s="10">
        <v>0</v>
      </c>
      <c r="B80" s="26">
        <v>0</v>
      </c>
      <c r="C80" s="24" t="s">
        <v>117</v>
      </c>
      <c r="D80" s="27" t="s">
        <v>117</v>
      </c>
      <c r="E80" s="27" t="s">
        <v>117</v>
      </c>
      <c r="F80" s="27" t="s">
        <v>117</v>
      </c>
      <c r="G80" s="27" t="s">
        <v>117</v>
      </c>
      <c r="H80" s="27" t="s">
        <v>117</v>
      </c>
      <c r="I80" s="27" t="s">
        <v>117</v>
      </c>
    </row>
    <row r="81" spans="1:13" customFormat="1" ht="12.75" hidden="1" x14ac:dyDescent="0.2">
      <c r="A81" s="10">
        <v>0</v>
      </c>
      <c r="B81" s="4">
        <v>0</v>
      </c>
      <c r="C81" s="3" t="s">
        <v>117</v>
      </c>
      <c r="D81" s="16" t="s">
        <v>117</v>
      </c>
      <c r="E81" s="48" t="s">
        <v>117</v>
      </c>
      <c r="F81" s="44" t="s">
        <v>117</v>
      </c>
      <c r="G81" s="49" t="s">
        <v>117</v>
      </c>
      <c r="H81" s="3" t="s">
        <v>117</v>
      </c>
      <c r="I81" s="14" t="s">
        <v>117</v>
      </c>
    </row>
    <row r="82" spans="1:13" x14ac:dyDescent="0.2">
      <c r="A82" s="10">
        <v>1</v>
      </c>
      <c r="B82" s="94" t="s">
        <v>167</v>
      </c>
      <c r="C82" s="95" t="s">
        <v>117</v>
      </c>
      <c r="D82" s="91" t="s">
        <v>117</v>
      </c>
      <c r="E82" s="91"/>
      <c r="F82" s="93" t="s">
        <v>117</v>
      </c>
      <c r="G82" s="91" t="s">
        <v>117</v>
      </c>
      <c r="H82" s="91">
        <v>3058.0105242727577</v>
      </c>
      <c r="I82" s="27" t="s">
        <v>117</v>
      </c>
      <c r="L82" s="63">
        <f>SUM(G83:G84)</f>
        <v>3058.0105242727577</v>
      </c>
    </row>
    <row r="83" spans="1:13" x14ac:dyDescent="0.2">
      <c r="A83" s="10">
        <v>1</v>
      </c>
      <c r="B83" s="31" t="s">
        <v>168</v>
      </c>
      <c r="C83" s="24" t="s">
        <v>117</v>
      </c>
      <c r="D83" s="27">
        <v>97.146187476079504</v>
      </c>
      <c r="E83" s="27"/>
      <c r="F83" s="71">
        <v>21.211134598041234</v>
      </c>
      <c r="G83" s="27">
        <v>2060.5808582416698</v>
      </c>
      <c r="H83" s="27" t="s">
        <v>117</v>
      </c>
      <c r="I83" s="27">
        <v>15.068569294404929</v>
      </c>
      <c r="M83" s="10">
        <v>103.0560695377978</v>
      </c>
    </row>
    <row r="84" spans="1:13" x14ac:dyDescent="0.2">
      <c r="A84" s="10">
        <v>1</v>
      </c>
      <c r="B84" s="31" t="s">
        <v>169</v>
      </c>
      <c r="C84" s="24" t="s">
        <v>117</v>
      </c>
      <c r="D84" s="27">
        <v>161.55413619426153</v>
      </c>
      <c r="E84" s="27"/>
      <c r="F84" s="71">
        <v>6.1739655172413794</v>
      </c>
      <c r="G84" s="27">
        <v>997.42966603108812</v>
      </c>
      <c r="H84" s="27" t="s">
        <v>117</v>
      </c>
      <c r="I84" s="27">
        <v>7.2939811989274919</v>
      </c>
      <c r="M84" s="10">
        <v>105.31852316621244</v>
      </c>
    </row>
    <row r="85" spans="1:13" x14ac:dyDescent="0.2">
      <c r="A85" s="10">
        <v>1</v>
      </c>
      <c r="B85" s="94" t="s">
        <v>170</v>
      </c>
      <c r="C85" s="95" t="s">
        <v>117</v>
      </c>
      <c r="D85" s="91" t="s">
        <v>117</v>
      </c>
      <c r="E85" s="91"/>
      <c r="F85" s="93" t="s">
        <v>117</v>
      </c>
      <c r="G85" s="91" t="s">
        <v>117</v>
      </c>
      <c r="H85" s="91">
        <v>946.22599536439952</v>
      </c>
      <c r="I85" s="27" t="s">
        <v>117</v>
      </c>
      <c r="L85" s="63">
        <f>SUM(G87:G91)</f>
        <v>946.22599536439952</v>
      </c>
    </row>
    <row r="86" spans="1:13" customFormat="1" ht="12.75" hidden="1" x14ac:dyDescent="0.2">
      <c r="A86" s="10">
        <v>0</v>
      </c>
      <c r="B86" s="5" t="s">
        <v>171</v>
      </c>
      <c r="C86" s="3" t="s">
        <v>117</v>
      </c>
      <c r="D86" s="47" t="s">
        <v>117</v>
      </c>
      <c r="E86" s="48" t="s">
        <v>117</v>
      </c>
      <c r="F86" s="50" t="s">
        <v>117</v>
      </c>
      <c r="G86" s="2" t="s">
        <v>117</v>
      </c>
      <c r="H86" s="3" t="s">
        <v>117</v>
      </c>
      <c r="I86" s="14" t="s">
        <v>117</v>
      </c>
    </row>
    <row r="87" spans="1:13" x14ac:dyDescent="0.2">
      <c r="A87" s="10">
        <v>1</v>
      </c>
      <c r="B87" s="31" t="s">
        <v>172</v>
      </c>
      <c r="C87" s="24" t="s">
        <v>117</v>
      </c>
      <c r="D87" s="27" t="s">
        <v>117</v>
      </c>
      <c r="E87" s="27"/>
      <c r="F87" s="71" t="s">
        <v>117</v>
      </c>
      <c r="G87" s="27">
        <v>345.92199564721699</v>
      </c>
      <c r="H87" s="27" t="s">
        <v>117</v>
      </c>
      <c r="I87" s="27">
        <v>2.5296505793598851</v>
      </c>
    </row>
    <row r="88" spans="1:13" x14ac:dyDescent="0.2">
      <c r="A88" s="10">
        <v>1</v>
      </c>
      <c r="B88" s="31" t="s">
        <v>173</v>
      </c>
      <c r="C88" s="24" t="s">
        <v>117</v>
      </c>
      <c r="D88" s="27" t="s">
        <v>117</v>
      </c>
      <c r="E88" s="27"/>
      <c r="F88" s="71" t="s">
        <v>117</v>
      </c>
      <c r="G88" s="27">
        <v>362.17070817634431</v>
      </c>
      <c r="H88" s="27" t="s">
        <v>117</v>
      </c>
      <c r="I88" s="27">
        <v>2.6484737984103379</v>
      </c>
    </row>
    <row r="89" spans="1:13" x14ac:dyDescent="0.2">
      <c r="A89" s="10">
        <v>1</v>
      </c>
      <c r="B89" s="31" t="s">
        <v>174</v>
      </c>
      <c r="C89" s="24" t="s">
        <v>117</v>
      </c>
      <c r="D89" s="27" t="s">
        <v>117</v>
      </c>
      <c r="E89" s="27"/>
      <c r="F89" s="71" t="s">
        <v>117</v>
      </c>
      <c r="G89" s="27">
        <v>238.13329154083812</v>
      </c>
      <c r="H89" s="27" t="s">
        <v>117</v>
      </c>
      <c r="I89" s="27">
        <v>1.7414157714489467</v>
      </c>
    </row>
    <row r="90" spans="1:13" customFormat="1" ht="12.75" hidden="1" x14ac:dyDescent="0.2">
      <c r="A90" s="10">
        <v>0</v>
      </c>
      <c r="B90" s="4">
        <v>0</v>
      </c>
      <c r="C90" s="3" t="s">
        <v>117</v>
      </c>
      <c r="D90" s="3" t="s">
        <v>117</v>
      </c>
      <c r="E90" s="48" t="s">
        <v>117</v>
      </c>
      <c r="F90" s="44" t="s">
        <v>117</v>
      </c>
      <c r="G90" s="15" t="s">
        <v>117</v>
      </c>
      <c r="H90" s="16" t="s">
        <v>117</v>
      </c>
      <c r="I90" s="14" t="s">
        <v>117</v>
      </c>
    </row>
    <row r="91" spans="1:13" customFormat="1" ht="12.75" hidden="1" x14ac:dyDescent="0.2">
      <c r="A91" s="10">
        <v>0</v>
      </c>
      <c r="B91" s="5" t="s">
        <v>175</v>
      </c>
      <c r="C91" s="3" t="s">
        <v>117</v>
      </c>
      <c r="D91" s="51" t="s">
        <v>117</v>
      </c>
      <c r="E91" s="48" t="s">
        <v>117</v>
      </c>
      <c r="F91" s="44" t="s">
        <v>117</v>
      </c>
      <c r="G91" s="52" t="s">
        <v>117</v>
      </c>
      <c r="H91" s="3" t="s">
        <v>117</v>
      </c>
      <c r="I91" s="14" t="s">
        <v>117</v>
      </c>
    </row>
    <row r="92" spans="1:13" x14ac:dyDescent="0.2">
      <c r="A92" s="10">
        <v>1</v>
      </c>
      <c r="B92" s="31" t="s">
        <v>176</v>
      </c>
      <c r="C92" s="24" t="s">
        <v>117</v>
      </c>
      <c r="D92" s="27" t="s">
        <v>117</v>
      </c>
      <c r="E92" s="27"/>
      <c r="F92" s="71" t="s">
        <v>117</v>
      </c>
      <c r="G92" s="27">
        <v>360.15226348410897</v>
      </c>
      <c r="H92" s="27" t="s">
        <v>117</v>
      </c>
      <c r="I92" s="27">
        <v>2.6337133615217678</v>
      </c>
      <c r="L92" s="63">
        <f>+G92</f>
        <v>360.15226348410897</v>
      </c>
    </row>
    <row r="93" spans="1:13" customFormat="1" ht="12.75" hidden="1" x14ac:dyDescent="0.2">
      <c r="A93" s="10">
        <v>0</v>
      </c>
      <c r="B93" s="3">
        <v>0</v>
      </c>
      <c r="C93" s="3" t="s">
        <v>117</v>
      </c>
      <c r="D93" s="3" t="s">
        <v>117</v>
      </c>
      <c r="E93" s="48" t="s">
        <v>117</v>
      </c>
      <c r="F93" s="44" t="s">
        <v>117</v>
      </c>
      <c r="G93" s="15" t="s">
        <v>117</v>
      </c>
      <c r="H93" s="14" t="s">
        <v>117</v>
      </c>
      <c r="I93" s="14" t="s">
        <v>117</v>
      </c>
    </row>
    <row r="94" spans="1:13" x14ac:dyDescent="0.2">
      <c r="A94" s="10">
        <v>1</v>
      </c>
      <c r="B94" s="37" t="s">
        <v>4</v>
      </c>
      <c r="C94" s="38" t="s">
        <v>117</v>
      </c>
      <c r="D94" s="64" t="s">
        <v>117</v>
      </c>
      <c r="E94" s="65"/>
      <c r="F94" s="155" t="s">
        <v>117</v>
      </c>
      <c r="G94" s="39">
        <v>13674.694776807901</v>
      </c>
      <c r="H94" s="38" t="s">
        <v>117</v>
      </c>
      <c r="I94" s="38">
        <v>99.999999999999986</v>
      </c>
      <c r="K94" s="63"/>
      <c r="L94" s="63">
        <f>SUM(L31:L92)</f>
        <v>13674.694776807897</v>
      </c>
    </row>
    <row r="95" spans="1:13" customFormat="1" ht="12.75" hidden="1" x14ac:dyDescent="0.2">
      <c r="A95" s="10">
        <v>0</v>
      </c>
      <c r="B95" s="5" t="s">
        <v>49</v>
      </c>
      <c r="C95" s="3" t="s">
        <v>117</v>
      </c>
      <c r="D95" s="3" t="s">
        <v>117</v>
      </c>
      <c r="E95" s="48" t="s">
        <v>117</v>
      </c>
      <c r="F95" s="44" t="s">
        <v>117</v>
      </c>
      <c r="G95" s="15" t="s">
        <v>117</v>
      </c>
      <c r="H95" s="14" t="s">
        <v>117</v>
      </c>
      <c r="I95" s="3" t="s">
        <v>117</v>
      </c>
    </row>
    <row r="96" spans="1:13" customFormat="1" ht="12.75" hidden="1" x14ac:dyDescent="0.2">
      <c r="A96" s="10">
        <v>0</v>
      </c>
      <c r="B96" s="47">
        <v>0</v>
      </c>
      <c r="C96" s="3" t="s">
        <v>117</v>
      </c>
      <c r="D96" s="47" t="s">
        <v>117</v>
      </c>
      <c r="E96" s="48" t="s">
        <v>117</v>
      </c>
      <c r="F96" s="48" t="s">
        <v>117</v>
      </c>
      <c r="G96" s="53" t="s">
        <v>117</v>
      </c>
      <c r="H96" s="14" t="s">
        <v>117</v>
      </c>
      <c r="I96" s="3" t="s">
        <v>117</v>
      </c>
    </row>
    <row r="97" spans="1:12" customFormat="1" ht="12.75" hidden="1" x14ac:dyDescent="0.2">
      <c r="A97" s="10">
        <v>0</v>
      </c>
      <c r="B97" s="47">
        <v>0</v>
      </c>
      <c r="C97" s="3" t="s">
        <v>117</v>
      </c>
      <c r="D97" s="47" t="s">
        <v>117</v>
      </c>
      <c r="E97" s="48" t="s">
        <v>117</v>
      </c>
      <c r="F97" s="48" t="s">
        <v>117</v>
      </c>
      <c r="G97" s="53" t="s">
        <v>117</v>
      </c>
      <c r="H97" s="3" t="s">
        <v>117</v>
      </c>
      <c r="I97" s="3" t="s">
        <v>117</v>
      </c>
    </row>
    <row r="98" spans="1:12" customFormat="1" ht="12.75" hidden="1" x14ac:dyDescent="0.2">
      <c r="A98" s="10">
        <v>0</v>
      </c>
      <c r="B98" s="47">
        <v>0</v>
      </c>
      <c r="C98" s="3" t="s">
        <v>117</v>
      </c>
      <c r="D98" s="47" t="s">
        <v>117</v>
      </c>
      <c r="E98" s="48" t="s">
        <v>117</v>
      </c>
      <c r="F98" s="48" t="s">
        <v>117</v>
      </c>
      <c r="G98" s="53" t="s">
        <v>117</v>
      </c>
      <c r="H98" s="3" t="s">
        <v>117</v>
      </c>
      <c r="I98" s="3" t="s">
        <v>117</v>
      </c>
    </row>
    <row r="99" spans="1:12" x14ac:dyDescent="0.2">
      <c r="A99" s="10">
        <v>1</v>
      </c>
      <c r="B99" s="41" t="s">
        <v>5</v>
      </c>
      <c r="C99" s="42" t="s">
        <v>117</v>
      </c>
      <c r="D99" s="66" t="s">
        <v>117</v>
      </c>
      <c r="E99" s="66"/>
      <c r="F99" s="156" t="s">
        <v>117</v>
      </c>
      <c r="G99" s="41">
        <v>13674.694776807901</v>
      </c>
      <c r="H99" s="57" t="s">
        <v>117</v>
      </c>
      <c r="I99" s="57" t="s">
        <v>117</v>
      </c>
    </row>
    <row r="100" spans="1:12" x14ac:dyDescent="0.2">
      <c r="A100" s="10">
        <v>1</v>
      </c>
      <c r="B100" s="33" t="s">
        <v>177</v>
      </c>
      <c r="C100" s="42" t="s">
        <v>117</v>
      </c>
      <c r="D100" s="67" t="s">
        <v>117</v>
      </c>
      <c r="E100" s="59"/>
      <c r="F100" s="158">
        <v>0.68373473884039504</v>
      </c>
      <c r="G100" s="35" t="s">
        <v>117</v>
      </c>
      <c r="H100" s="59" t="s">
        <v>117</v>
      </c>
      <c r="I100" s="59" t="s">
        <v>117</v>
      </c>
    </row>
    <row r="101" spans="1:12" customFormat="1" ht="12.75" hidden="1" x14ac:dyDescent="0.2">
      <c r="A101" s="10">
        <v>0</v>
      </c>
      <c r="B101" s="5">
        <v>0</v>
      </c>
      <c r="C101" s="3" t="s">
        <v>117</v>
      </c>
      <c r="D101" s="16" t="s">
        <v>117</v>
      </c>
      <c r="E101" s="16" t="s">
        <v>117</v>
      </c>
      <c r="F101" s="15" t="s">
        <v>117</v>
      </c>
      <c r="G101" s="20" t="s">
        <v>117</v>
      </c>
      <c r="H101" s="3" t="s">
        <v>117</v>
      </c>
      <c r="I101" s="3" t="s">
        <v>117</v>
      </c>
    </row>
    <row r="102" spans="1:12" customFormat="1" ht="12.75" hidden="1" x14ac:dyDescent="0.2">
      <c r="A102" s="10">
        <v>0</v>
      </c>
      <c r="B102" s="5">
        <v>0</v>
      </c>
      <c r="C102" s="54" t="s">
        <v>117</v>
      </c>
      <c r="D102" s="21" t="s">
        <v>117</v>
      </c>
      <c r="E102" s="21" t="s">
        <v>117</v>
      </c>
      <c r="F102" s="21" t="s">
        <v>117</v>
      </c>
      <c r="G102" s="22" t="s">
        <v>117</v>
      </c>
      <c r="H102" s="3" t="s">
        <v>117</v>
      </c>
      <c r="I102" s="3" t="s">
        <v>117</v>
      </c>
    </row>
    <row r="103" spans="1:12" x14ac:dyDescent="0.2">
      <c r="A103" s="10">
        <v>1</v>
      </c>
      <c r="B103" s="43" t="s">
        <v>6</v>
      </c>
      <c r="C103" s="24" t="s">
        <v>117</v>
      </c>
      <c r="D103" s="24" t="s">
        <v>117</v>
      </c>
      <c r="E103" s="26"/>
      <c r="F103" s="71" t="s">
        <v>117</v>
      </c>
      <c r="G103" s="27" t="s">
        <v>117</v>
      </c>
      <c r="H103" s="24">
        <v>1658.3137381077343</v>
      </c>
      <c r="I103" s="24" t="s">
        <v>117</v>
      </c>
    </row>
    <row r="104" spans="1:12" hidden="1" x14ac:dyDescent="0.2">
      <c r="A104" s="10">
        <v>0</v>
      </c>
      <c r="B104" s="43" t="s">
        <v>178</v>
      </c>
      <c r="C104" s="24" t="s">
        <v>117</v>
      </c>
      <c r="D104" s="24" t="s">
        <v>117</v>
      </c>
      <c r="E104" s="26"/>
      <c r="F104" s="71" t="s">
        <v>117</v>
      </c>
      <c r="G104" s="27" t="s">
        <v>117</v>
      </c>
      <c r="H104" s="24">
        <v>1658.3137381077343</v>
      </c>
      <c r="I104" s="24" t="s">
        <v>117</v>
      </c>
    </row>
    <row r="105" spans="1:12" x14ac:dyDescent="0.2">
      <c r="A105" s="10">
        <v>1</v>
      </c>
      <c r="B105" s="26" t="s">
        <v>179</v>
      </c>
      <c r="C105" s="24" t="s">
        <v>117</v>
      </c>
      <c r="D105" s="271">
        <v>2060.5808582416698</v>
      </c>
      <c r="E105" s="271"/>
      <c r="F105" s="271">
        <v>0.27587877877852429</v>
      </c>
      <c r="G105" s="26">
        <v>55.175755755704856</v>
      </c>
      <c r="H105" s="24" t="s">
        <v>117</v>
      </c>
      <c r="I105" s="24" t="s">
        <v>117</v>
      </c>
    </row>
    <row r="106" spans="1:12" hidden="1" x14ac:dyDescent="0.2">
      <c r="A106" s="10">
        <v>0</v>
      </c>
      <c r="B106" s="26" t="s">
        <v>180</v>
      </c>
      <c r="C106" s="24" t="s">
        <v>117</v>
      </c>
      <c r="D106" s="26" t="s">
        <v>117</v>
      </c>
      <c r="E106" s="26"/>
      <c r="F106" s="26" t="s">
        <v>117</v>
      </c>
      <c r="G106" s="26" t="s">
        <v>117</v>
      </c>
      <c r="H106" s="24" t="s">
        <v>117</v>
      </c>
      <c r="I106" s="24" t="s">
        <v>117</v>
      </c>
    </row>
    <row r="107" spans="1:12" customFormat="1" ht="12.75" x14ac:dyDescent="0.2">
      <c r="A107" s="10">
        <v>1</v>
      </c>
      <c r="B107" s="4" t="s">
        <v>181</v>
      </c>
      <c r="C107" s="3" t="s">
        <v>117</v>
      </c>
      <c r="D107" s="47">
        <v>1</v>
      </c>
      <c r="E107" s="48" t="s">
        <v>117</v>
      </c>
      <c r="F107" s="16">
        <v>169.62</v>
      </c>
      <c r="G107" s="16">
        <v>169.62</v>
      </c>
      <c r="H107" s="3" t="s">
        <v>117</v>
      </c>
      <c r="I107" s="3" t="s">
        <v>117</v>
      </c>
    </row>
    <row r="108" spans="1:12" customFormat="1" ht="12.75" x14ac:dyDescent="0.2">
      <c r="A108" s="10">
        <v>1</v>
      </c>
      <c r="B108" s="4" t="s">
        <v>182</v>
      </c>
      <c r="C108" s="3" t="s">
        <v>117</v>
      </c>
      <c r="D108" s="47">
        <v>1</v>
      </c>
      <c r="E108" s="48" t="s">
        <v>117</v>
      </c>
      <c r="F108" s="271">
        <v>0.56755089230060951</v>
      </c>
      <c r="G108" s="16">
        <v>96.267982352029392</v>
      </c>
      <c r="H108" s="14" t="s">
        <v>117</v>
      </c>
      <c r="I108" s="3" t="s">
        <v>117</v>
      </c>
    </row>
    <row r="109" spans="1:12" customFormat="1" ht="12.75" x14ac:dyDescent="0.2">
      <c r="A109" s="10">
        <v>1</v>
      </c>
      <c r="B109" s="4" t="s">
        <v>183</v>
      </c>
      <c r="C109" s="3" t="s">
        <v>117</v>
      </c>
      <c r="D109" s="47">
        <v>1</v>
      </c>
      <c r="E109" s="48" t="s">
        <v>117</v>
      </c>
      <c r="F109" s="16">
        <v>1337.25</v>
      </c>
      <c r="G109" s="16">
        <v>1337.25</v>
      </c>
      <c r="H109" s="14" t="s">
        <v>117</v>
      </c>
      <c r="I109" s="3" t="s">
        <v>117</v>
      </c>
    </row>
    <row r="110" spans="1:12" customFormat="1" ht="12.75" hidden="1" x14ac:dyDescent="0.2">
      <c r="A110" s="10">
        <v>0</v>
      </c>
      <c r="B110" s="4" t="s">
        <v>184</v>
      </c>
      <c r="C110" s="3" t="s">
        <v>117</v>
      </c>
      <c r="D110" s="47" t="s">
        <v>117</v>
      </c>
      <c r="E110" s="48" t="s">
        <v>117</v>
      </c>
      <c r="F110" s="48" t="s">
        <v>117</v>
      </c>
      <c r="G110" s="53" t="s">
        <v>117</v>
      </c>
      <c r="H110" s="3" t="s">
        <v>117</v>
      </c>
      <c r="I110" s="3" t="s">
        <v>117</v>
      </c>
    </row>
    <row r="111" spans="1:12" customFormat="1" ht="12.75" hidden="1" x14ac:dyDescent="0.2">
      <c r="A111" s="10">
        <v>0</v>
      </c>
      <c r="B111" s="55" t="s">
        <v>185</v>
      </c>
      <c r="C111" s="3" t="s">
        <v>117</v>
      </c>
      <c r="D111" s="47" t="s">
        <v>117</v>
      </c>
      <c r="E111" s="48" t="s">
        <v>117</v>
      </c>
      <c r="F111" s="51" t="s">
        <v>117</v>
      </c>
      <c r="G111" s="56" t="s">
        <v>117</v>
      </c>
      <c r="H111" s="14" t="s">
        <v>117</v>
      </c>
      <c r="I111" s="3" t="s">
        <v>117</v>
      </c>
    </row>
    <row r="112" spans="1:12" x14ac:dyDescent="0.2">
      <c r="A112" s="10">
        <v>1</v>
      </c>
      <c r="B112" s="33" t="s">
        <v>7</v>
      </c>
      <c r="C112" s="34" t="s">
        <v>117</v>
      </c>
      <c r="D112" s="34" t="s">
        <v>117</v>
      </c>
      <c r="E112" s="35"/>
      <c r="F112" s="157" t="s">
        <v>117</v>
      </c>
      <c r="G112" s="36">
        <v>12016.381038700167</v>
      </c>
      <c r="H112" s="35" t="s">
        <v>117</v>
      </c>
      <c r="I112" s="34" t="s">
        <v>117</v>
      </c>
      <c r="L112" s="63" t="e">
        <f>+L94-G105-G106</f>
        <v>#VALUE!</v>
      </c>
    </row>
    <row r="113" spans="1:13" x14ac:dyDescent="0.2">
      <c r="A113" s="10">
        <v>1</v>
      </c>
      <c r="B113" s="33" t="s">
        <v>8</v>
      </c>
      <c r="C113" s="42" t="s">
        <v>117</v>
      </c>
      <c r="D113" s="42" t="s">
        <v>117</v>
      </c>
      <c r="E113" s="41"/>
      <c r="F113" s="158">
        <v>0.60081905193500829</v>
      </c>
      <c r="G113" s="60" t="s">
        <v>117</v>
      </c>
      <c r="H113" s="42" t="s">
        <v>117</v>
      </c>
      <c r="I113" s="42" t="s">
        <v>117</v>
      </c>
      <c r="L113" s="10" t="e">
        <f>L112/G9-F113</f>
        <v>#VALUE!</v>
      </c>
      <c r="M113" s="10">
        <v>97.520696589165269</v>
      </c>
    </row>
    <row r="114" spans="1:13" hidden="1" x14ac:dyDescent="0.2"/>
    <row r="115" spans="1:13" x14ac:dyDescent="0.2">
      <c r="B115" s="176" t="s">
        <v>57</v>
      </c>
    </row>
  </sheetData>
  <autoFilter ref="A1:H113">
    <filterColumn colId="0">
      <filters>
        <filter val="1"/>
      </filters>
    </filterColumn>
  </autoFilter>
  <phoneticPr fontId="41" type="noConversion"/>
  <conditionalFormatting sqref="E25:E26 D22:D26 F22:I26 E22:E23 D20:I21 C33 D27:I27 I55:I73 D74:I80 I81 D82:I85 I86 D87:I89 I90:I91 I93 D92:I92 D31:I54 C3:I3 D55:H72 D73:G73">
    <cfRule type="cellIs" dxfId="18" priority="1" stopIfTrue="1" operator="equal">
      <formula>0</formula>
    </cfRule>
  </conditionalFormatting>
  <pageMargins left="0.75" right="0.75" top="1" bottom="1" header="0" footer="0"/>
  <pageSetup paperSize="9" scale="90" orientation="portrait" r:id="rId1"/>
  <headerFooter alignWithMargins="0"/>
  <colBreaks count="1" manualBreakCount="1">
    <brk id="9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N115"/>
  <sheetViews>
    <sheetView workbookViewId="0"/>
  </sheetViews>
  <sheetFormatPr defaultRowHeight="12" x14ac:dyDescent="0.2"/>
  <cols>
    <col min="1" max="1" width="3.28515625" style="10" customWidth="1"/>
    <col min="2" max="2" width="40.7109375" style="10" customWidth="1"/>
    <col min="3" max="3" width="4.85546875" style="10" customWidth="1"/>
    <col min="4" max="4" width="10.7109375" style="10" customWidth="1"/>
    <col min="5" max="5" width="4.85546875" style="10" customWidth="1"/>
    <col min="6" max="6" width="9.7109375" style="10" customWidth="1"/>
    <col min="7" max="8" width="9.140625" style="10"/>
    <col min="9" max="9" width="9.140625" style="23"/>
    <col min="10" max="10" width="9.140625" style="10"/>
    <col min="11" max="11" width="9.140625" style="10" customWidth="1"/>
    <col min="12" max="14" width="9.140625" style="10" hidden="1" customWidth="1"/>
    <col min="15" max="15" width="9.140625" style="10" customWidth="1"/>
    <col min="16" max="16384" width="9.140625" style="10"/>
  </cols>
  <sheetData>
    <row r="1" spans="1:9" x14ac:dyDescent="0.2">
      <c r="C1" s="10">
        <v>2</v>
      </c>
      <c r="D1" s="10">
        <v>3</v>
      </c>
      <c r="F1" s="10">
        <v>6</v>
      </c>
      <c r="G1" s="10">
        <v>7</v>
      </c>
      <c r="H1" s="10">
        <v>8</v>
      </c>
    </row>
    <row r="2" spans="1:9" hidden="1" x14ac:dyDescent="0.2"/>
    <row r="3" spans="1:9" x14ac:dyDescent="0.2">
      <c r="A3" s="10">
        <v>1</v>
      </c>
      <c r="B3" s="95" t="s">
        <v>116</v>
      </c>
      <c r="C3" s="27" t="s">
        <v>117</v>
      </c>
      <c r="D3" s="27" t="s">
        <v>117</v>
      </c>
      <c r="E3" s="27"/>
      <c r="F3" s="27" t="s">
        <v>117</v>
      </c>
      <c r="G3" s="27" t="s">
        <v>117</v>
      </c>
      <c r="H3" s="27" t="s">
        <v>117</v>
      </c>
      <c r="I3" s="27" t="s">
        <v>117</v>
      </c>
    </row>
    <row r="4" spans="1:9" x14ac:dyDescent="0.2">
      <c r="A4" s="10">
        <v>1</v>
      </c>
      <c r="B4" s="95" t="s">
        <v>0</v>
      </c>
      <c r="C4" s="24" t="s">
        <v>117</v>
      </c>
      <c r="D4" s="24" t="s">
        <v>117</v>
      </c>
      <c r="E4" s="24"/>
      <c r="F4" s="24" t="s">
        <v>117</v>
      </c>
      <c r="G4" s="24" t="s">
        <v>117</v>
      </c>
      <c r="H4" s="24" t="s">
        <v>117</v>
      </c>
      <c r="I4" s="25" t="s">
        <v>117</v>
      </c>
    </row>
    <row r="5" spans="1:9" x14ac:dyDescent="0.2">
      <c r="A5" s="10">
        <v>1</v>
      </c>
      <c r="B5" s="24" t="s">
        <v>117</v>
      </c>
      <c r="C5" s="24" t="s">
        <v>117</v>
      </c>
      <c r="D5" s="61" t="s">
        <v>117</v>
      </c>
      <c r="E5" s="62"/>
      <c r="F5" s="62" t="s">
        <v>117</v>
      </c>
      <c r="G5" s="175" t="s">
        <v>118</v>
      </c>
      <c r="H5" s="62"/>
      <c r="I5" s="61" t="s">
        <v>117</v>
      </c>
    </row>
    <row r="6" spans="1:9" x14ac:dyDescent="0.2">
      <c r="A6" s="10">
        <v>1</v>
      </c>
      <c r="B6" s="79" t="s">
        <v>119</v>
      </c>
      <c r="C6" s="24" t="s">
        <v>117</v>
      </c>
      <c r="D6" s="61" t="s">
        <v>117</v>
      </c>
      <c r="E6" s="62"/>
      <c r="F6" s="62" t="s">
        <v>117</v>
      </c>
      <c r="G6" s="62" t="s">
        <v>117</v>
      </c>
      <c r="H6" s="62" t="s">
        <v>117</v>
      </c>
      <c r="I6" s="61" t="s">
        <v>117</v>
      </c>
    </row>
    <row r="7" spans="1:9" x14ac:dyDescent="0.2">
      <c r="A7" s="10">
        <v>1</v>
      </c>
      <c r="B7" s="95" t="s">
        <v>186</v>
      </c>
      <c r="C7" s="24"/>
      <c r="D7" s="61"/>
      <c r="E7" s="62"/>
      <c r="F7" s="62" t="s">
        <v>117</v>
      </c>
      <c r="G7" s="62" t="s">
        <v>117</v>
      </c>
      <c r="H7" s="62" t="s">
        <v>117</v>
      </c>
      <c r="I7" s="61" t="s">
        <v>117</v>
      </c>
    </row>
    <row r="8" spans="1:9" x14ac:dyDescent="0.2">
      <c r="A8" s="10">
        <v>1</v>
      </c>
      <c r="B8" s="24" t="s">
        <v>117</v>
      </c>
      <c r="C8" s="24" t="s">
        <v>117</v>
      </c>
      <c r="D8" s="61" t="s">
        <v>117</v>
      </c>
      <c r="E8" s="62"/>
      <c r="F8" s="62" t="s">
        <v>117</v>
      </c>
      <c r="G8" s="62" t="s">
        <v>117</v>
      </c>
      <c r="H8" s="62" t="s">
        <v>117</v>
      </c>
      <c r="I8" s="61" t="s">
        <v>117</v>
      </c>
    </row>
    <row r="9" spans="1:9" x14ac:dyDescent="0.2">
      <c r="A9" s="10">
        <v>1</v>
      </c>
      <c r="B9" s="95" t="s">
        <v>120</v>
      </c>
      <c r="C9" s="95" t="s">
        <v>117</v>
      </c>
      <c r="D9" s="101" t="s">
        <v>117</v>
      </c>
      <c r="E9" s="102"/>
      <c r="F9" s="102" t="s">
        <v>117</v>
      </c>
      <c r="G9" s="144">
        <v>35000</v>
      </c>
      <c r="H9" s="145" t="s">
        <v>1</v>
      </c>
      <c r="I9" s="61" t="s">
        <v>117</v>
      </c>
    </row>
    <row r="10" spans="1:9" x14ac:dyDescent="0.2">
      <c r="A10" s="10">
        <v>1</v>
      </c>
      <c r="B10" s="24" t="s">
        <v>117</v>
      </c>
      <c r="C10" s="24" t="s">
        <v>117</v>
      </c>
      <c r="D10" s="61" t="s">
        <v>117</v>
      </c>
      <c r="E10" s="62"/>
      <c r="F10" s="62" t="s">
        <v>117</v>
      </c>
      <c r="G10" s="96" t="s">
        <v>117</v>
      </c>
      <c r="H10" s="97" t="s">
        <v>117</v>
      </c>
      <c r="I10" s="61" t="s">
        <v>117</v>
      </c>
    </row>
    <row r="11" spans="1:9" x14ac:dyDescent="0.2">
      <c r="A11" s="10">
        <v>1</v>
      </c>
      <c r="B11" s="24" t="s">
        <v>121</v>
      </c>
      <c r="C11" s="24" t="s">
        <v>117</v>
      </c>
      <c r="D11" s="61" t="s">
        <v>117</v>
      </c>
      <c r="E11" s="62"/>
      <c r="F11" s="62" t="s">
        <v>117</v>
      </c>
      <c r="G11" s="96">
        <v>38888.888888888891</v>
      </c>
      <c r="H11" s="97" t="s">
        <v>1</v>
      </c>
      <c r="I11" s="61" t="s">
        <v>117</v>
      </c>
    </row>
    <row r="12" spans="1:9" x14ac:dyDescent="0.2">
      <c r="A12" s="10">
        <v>1</v>
      </c>
      <c r="B12" s="24" t="s">
        <v>122</v>
      </c>
      <c r="C12" s="24" t="s">
        <v>117</v>
      </c>
      <c r="D12" s="61" t="s">
        <v>117</v>
      </c>
      <c r="E12" s="62"/>
      <c r="F12" s="62" t="s">
        <v>117</v>
      </c>
      <c r="G12" s="40">
        <v>10</v>
      </c>
      <c r="H12" s="73" t="s">
        <v>2</v>
      </c>
      <c r="I12" s="61" t="s">
        <v>117</v>
      </c>
    </row>
    <row r="13" spans="1:9" x14ac:dyDescent="0.2">
      <c r="A13" s="10">
        <v>1</v>
      </c>
      <c r="B13" s="24" t="s">
        <v>117</v>
      </c>
      <c r="C13" s="24" t="s">
        <v>117</v>
      </c>
      <c r="D13" s="61" t="s">
        <v>117</v>
      </c>
      <c r="E13" s="62" t="s">
        <v>117</v>
      </c>
      <c r="F13" s="62" t="s">
        <v>117</v>
      </c>
      <c r="G13" s="62" t="s">
        <v>117</v>
      </c>
      <c r="H13" s="62" t="s">
        <v>117</v>
      </c>
      <c r="I13" s="61" t="s">
        <v>117</v>
      </c>
    </row>
    <row r="14" spans="1:9" x14ac:dyDescent="0.2">
      <c r="A14" s="10">
        <v>1</v>
      </c>
      <c r="B14" s="24" t="s">
        <v>117</v>
      </c>
      <c r="C14" s="24" t="s">
        <v>117</v>
      </c>
      <c r="D14" s="61" t="s">
        <v>117</v>
      </c>
      <c r="E14" s="62"/>
      <c r="F14" s="62" t="s">
        <v>117</v>
      </c>
      <c r="G14" s="40" t="s">
        <v>117</v>
      </c>
      <c r="H14" s="73" t="s">
        <v>117</v>
      </c>
      <c r="I14" s="61" t="s">
        <v>117</v>
      </c>
    </row>
    <row r="15" spans="1:9" x14ac:dyDescent="0.2">
      <c r="A15" s="10">
        <v>1</v>
      </c>
      <c r="B15" s="24" t="s">
        <v>123</v>
      </c>
      <c r="C15" s="24" t="s">
        <v>117</v>
      </c>
      <c r="D15" s="61" t="s">
        <v>117</v>
      </c>
      <c r="E15" s="62"/>
      <c r="F15" s="62" t="s">
        <v>117</v>
      </c>
      <c r="G15" s="248">
        <v>0.5</v>
      </c>
      <c r="H15" s="73" t="s">
        <v>3</v>
      </c>
      <c r="I15" s="61" t="s">
        <v>117</v>
      </c>
    </row>
    <row r="16" spans="1:9" x14ac:dyDescent="0.2">
      <c r="A16" s="10">
        <v>1</v>
      </c>
      <c r="B16" s="24" t="s">
        <v>124</v>
      </c>
      <c r="C16" s="24" t="s">
        <v>117</v>
      </c>
      <c r="D16" s="61" t="s">
        <v>117</v>
      </c>
      <c r="E16" s="62"/>
      <c r="F16" s="62" t="s">
        <v>117</v>
      </c>
      <c r="G16" s="40">
        <v>1</v>
      </c>
      <c r="H16" s="73" t="s">
        <v>125</v>
      </c>
      <c r="I16" s="61" t="s">
        <v>117</v>
      </c>
    </row>
    <row r="17" spans="1:12" x14ac:dyDescent="0.2">
      <c r="A17" s="10">
        <v>1</v>
      </c>
      <c r="B17" s="24" t="s">
        <v>117</v>
      </c>
      <c r="C17" s="24" t="s">
        <v>117</v>
      </c>
      <c r="D17" s="61" t="s">
        <v>117</v>
      </c>
      <c r="E17" s="62"/>
      <c r="F17" s="62" t="s">
        <v>117</v>
      </c>
      <c r="G17" s="40" t="s">
        <v>117</v>
      </c>
      <c r="H17" s="73" t="s">
        <v>117</v>
      </c>
      <c r="I17" s="61" t="s">
        <v>117</v>
      </c>
    </row>
    <row r="18" spans="1:12" x14ac:dyDescent="0.2">
      <c r="A18" s="10">
        <v>1</v>
      </c>
      <c r="B18" s="24" t="s">
        <v>126</v>
      </c>
      <c r="C18" s="25" t="s">
        <v>117</v>
      </c>
      <c r="D18" s="25" t="s">
        <v>117</v>
      </c>
      <c r="E18" s="25" t="s">
        <v>117</v>
      </c>
      <c r="F18" s="25" t="s">
        <v>117</v>
      </c>
      <c r="G18" s="40">
        <v>10.288</v>
      </c>
      <c r="H18" s="73" t="s">
        <v>2</v>
      </c>
      <c r="I18" s="25" t="s">
        <v>117</v>
      </c>
    </row>
    <row r="19" spans="1:12" x14ac:dyDescent="0.2">
      <c r="A19" s="10">
        <v>1</v>
      </c>
      <c r="B19" s="24" t="s">
        <v>117</v>
      </c>
      <c r="C19" s="25" t="s">
        <v>117</v>
      </c>
      <c r="D19" s="61" t="s">
        <v>117</v>
      </c>
      <c r="E19" s="62" t="s">
        <v>117</v>
      </c>
      <c r="F19" s="62" t="s">
        <v>117</v>
      </c>
      <c r="G19" s="62" t="s">
        <v>117</v>
      </c>
      <c r="H19" s="62" t="s">
        <v>117</v>
      </c>
      <c r="I19" s="61" t="s">
        <v>117</v>
      </c>
    </row>
    <row r="20" spans="1:12" hidden="1" x14ac:dyDescent="0.2">
      <c r="A20" s="10">
        <v>0</v>
      </c>
      <c r="B20" s="24" t="s">
        <v>127</v>
      </c>
      <c r="C20" s="27" t="s">
        <v>117</v>
      </c>
      <c r="D20" s="27" t="s">
        <v>117</v>
      </c>
      <c r="E20" s="24" t="s">
        <v>117</v>
      </c>
      <c r="F20" s="28" t="s">
        <v>117</v>
      </c>
      <c r="G20" s="27" t="s">
        <v>117</v>
      </c>
      <c r="H20" s="24" t="s">
        <v>117</v>
      </c>
      <c r="I20" s="25" t="s">
        <v>117</v>
      </c>
    </row>
    <row r="21" spans="1:12" x14ac:dyDescent="0.2">
      <c r="A21" s="10">
        <v>1</v>
      </c>
      <c r="B21" s="24" t="s">
        <v>187</v>
      </c>
      <c r="C21" s="27" t="s">
        <v>117</v>
      </c>
      <c r="D21" s="27" t="s">
        <v>117</v>
      </c>
      <c r="E21" s="24" t="s">
        <v>117</v>
      </c>
      <c r="F21" s="24" t="s">
        <v>117</v>
      </c>
      <c r="G21" s="200">
        <v>750000</v>
      </c>
      <c r="H21" s="24" t="s">
        <v>188</v>
      </c>
      <c r="I21" s="24" t="s">
        <v>117</v>
      </c>
    </row>
    <row r="22" spans="1:12" hidden="1" x14ac:dyDescent="0.2">
      <c r="A22" s="10">
        <v>0</v>
      </c>
      <c r="B22" s="24" t="s">
        <v>117</v>
      </c>
      <c r="C22" s="27" t="s">
        <v>117</v>
      </c>
      <c r="D22" s="29" t="s">
        <v>117</v>
      </c>
      <c r="E22" s="24" t="s">
        <v>117</v>
      </c>
      <c r="F22" s="28" t="s">
        <v>117</v>
      </c>
      <c r="G22" s="27" t="s">
        <v>117</v>
      </c>
      <c r="H22" s="24" t="s">
        <v>117</v>
      </c>
      <c r="I22" s="24" t="s">
        <v>117</v>
      </c>
    </row>
    <row r="23" spans="1:12" hidden="1" x14ac:dyDescent="0.2">
      <c r="A23" s="10">
        <v>0</v>
      </c>
      <c r="B23" s="24" t="s">
        <v>117</v>
      </c>
      <c r="C23" s="27" t="s">
        <v>117</v>
      </c>
      <c r="D23" s="29" t="s">
        <v>117</v>
      </c>
      <c r="E23" s="24" t="s">
        <v>117</v>
      </c>
      <c r="F23" s="28" t="s">
        <v>117</v>
      </c>
      <c r="G23" s="27" t="s">
        <v>117</v>
      </c>
      <c r="H23" s="24" t="s">
        <v>117</v>
      </c>
      <c r="I23" s="24" t="s">
        <v>117</v>
      </c>
    </row>
    <row r="24" spans="1:12" ht="13.5" hidden="1" x14ac:dyDescent="0.2">
      <c r="A24" s="10">
        <v>0</v>
      </c>
      <c r="B24" s="24" t="s">
        <v>117</v>
      </c>
      <c r="C24" s="27" t="s">
        <v>117</v>
      </c>
      <c r="D24" s="29" t="s">
        <v>117</v>
      </c>
      <c r="E24" s="58" t="s">
        <v>117</v>
      </c>
      <c r="F24" s="28" t="s">
        <v>117</v>
      </c>
      <c r="G24" s="27" t="s">
        <v>117</v>
      </c>
      <c r="H24" s="24" t="s">
        <v>117</v>
      </c>
      <c r="I24" s="24" t="s">
        <v>117</v>
      </c>
    </row>
    <row r="25" spans="1:12" hidden="1" x14ac:dyDescent="0.2">
      <c r="A25" s="10">
        <v>0</v>
      </c>
      <c r="B25" s="24" t="s">
        <v>117</v>
      </c>
      <c r="C25" s="27" t="s">
        <v>117</v>
      </c>
      <c r="D25" s="27" t="s">
        <v>117</v>
      </c>
      <c r="E25" s="24" t="s">
        <v>117</v>
      </c>
      <c r="F25" s="28" t="s">
        <v>117</v>
      </c>
      <c r="G25" s="27" t="s">
        <v>117</v>
      </c>
      <c r="H25" s="24" t="s">
        <v>117</v>
      </c>
      <c r="I25" s="24" t="s">
        <v>117</v>
      </c>
    </row>
    <row r="26" spans="1:12" hidden="1" x14ac:dyDescent="0.2">
      <c r="A26" s="10">
        <v>0</v>
      </c>
      <c r="B26" s="24" t="s">
        <v>117</v>
      </c>
      <c r="C26" s="27" t="s">
        <v>117</v>
      </c>
      <c r="D26" s="29" t="s">
        <v>117</v>
      </c>
      <c r="E26" s="24" t="s">
        <v>117</v>
      </c>
      <c r="F26" s="28" t="s">
        <v>117</v>
      </c>
      <c r="G26" s="27" t="s">
        <v>117</v>
      </c>
      <c r="H26" s="24" t="s">
        <v>117</v>
      </c>
      <c r="I26" s="24" t="s">
        <v>117</v>
      </c>
    </row>
    <row r="27" spans="1:12" hidden="1" x14ac:dyDescent="0.2">
      <c r="A27" s="10">
        <v>0</v>
      </c>
      <c r="B27" s="24" t="s">
        <v>117</v>
      </c>
      <c r="C27" s="27" t="s">
        <v>117</v>
      </c>
      <c r="D27" s="27" t="s">
        <v>117</v>
      </c>
      <c r="E27" s="24" t="s">
        <v>117</v>
      </c>
      <c r="F27" s="28" t="s">
        <v>117</v>
      </c>
      <c r="G27" s="27" t="s">
        <v>117</v>
      </c>
      <c r="H27" s="24" t="s">
        <v>117</v>
      </c>
      <c r="I27" s="24" t="s">
        <v>117</v>
      </c>
    </row>
    <row r="28" spans="1:12" x14ac:dyDescent="0.2">
      <c r="A28" s="10">
        <v>1</v>
      </c>
      <c r="B28" s="24"/>
      <c r="C28" s="27" t="s">
        <v>117</v>
      </c>
      <c r="D28" s="61" t="s">
        <v>117</v>
      </c>
      <c r="E28" s="62"/>
      <c r="F28" s="62" t="s">
        <v>117</v>
      </c>
      <c r="G28" s="62" t="s">
        <v>117</v>
      </c>
      <c r="H28" s="62" t="s">
        <v>117</v>
      </c>
      <c r="I28" s="61" t="s">
        <v>117</v>
      </c>
      <c r="L28" s="10" t="s">
        <v>9</v>
      </c>
    </row>
    <row r="29" spans="1:12" x14ac:dyDescent="0.2">
      <c r="A29" s="10">
        <v>1</v>
      </c>
      <c r="B29" s="146">
        <v>0</v>
      </c>
      <c r="C29" s="38" t="s">
        <v>117</v>
      </c>
      <c r="D29" s="147" t="s">
        <v>130</v>
      </c>
      <c r="E29" s="148"/>
      <c r="F29" s="148" t="s">
        <v>131</v>
      </c>
      <c r="G29" s="148" t="s">
        <v>132</v>
      </c>
      <c r="H29" s="148" t="s">
        <v>117</v>
      </c>
      <c r="I29" s="147" t="s">
        <v>133</v>
      </c>
    </row>
    <row r="30" spans="1:12" x14ac:dyDescent="0.2">
      <c r="A30" s="10">
        <v>1</v>
      </c>
      <c r="B30" s="149" t="s">
        <v>134</v>
      </c>
      <c r="C30" s="42" t="s">
        <v>117</v>
      </c>
      <c r="D30" s="150" t="s">
        <v>3</v>
      </c>
      <c r="E30" s="150"/>
      <c r="F30" s="150" t="s">
        <v>135</v>
      </c>
      <c r="G30" s="150" t="s">
        <v>108</v>
      </c>
      <c r="H30" s="150" t="s">
        <v>117</v>
      </c>
      <c r="I30" s="151" t="s">
        <v>136</v>
      </c>
    </row>
    <row r="31" spans="1:12" hidden="1" x14ac:dyDescent="0.2">
      <c r="A31" s="10">
        <v>0</v>
      </c>
      <c r="B31" s="32" t="s">
        <v>137</v>
      </c>
      <c r="C31" s="27" t="s">
        <v>117</v>
      </c>
      <c r="D31" s="27" t="s">
        <v>117</v>
      </c>
      <c r="E31" s="27"/>
      <c r="F31" s="27" t="s">
        <v>117</v>
      </c>
      <c r="G31" s="27" t="s">
        <v>117</v>
      </c>
      <c r="H31" s="27" t="s">
        <v>117</v>
      </c>
      <c r="I31" s="27" t="s">
        <v>117</v>
      </c>
      <c r="L31" s="63" t="str">
        <f>+H31</f>
        <v/>
      </c>
    </row>
    <row r="32" spans="1:12" hidden="1" x14ac:dyDescent="0.2">
      <c r="A32" s="10">
        <v>0</v>
      </c>
      <c r="B32" s="11" t="s">
        <v>189</v>
      </c>
      <c r="C32" s="75" t="s">
        <v>117</v>
      </c>
      <c r="D32" s="7" t="s">
        <v>117</v>
      </c>
      <c r="E32" s="9" t="s">
        <v>117</v>
      </c>
      <c r="F32" s="81" t="s">
        <v>117</v>
      </c>
      <c r="G32" s="24" t="s">
        <v>117</v>
      </c>
      <c r="H32" s="24" t="s">
        <v>117</v>
      </c>
      <c r="I32" s="24" t="s">
        <v>117</v>
      </c>
    </row>
    <row r="33" spans="1:14" x14ac:dyDescent="0.2">
      <c r="A33" s="10">
        <v>1</v>
      </c>
      <c r="B33" s="43" t="s">
        <v>140</v>
      </c>
      <c r="C33" s="91" t="s">
        <v>117</v>
      </c>
      <c r="D33" s="92" t="s">
        <v>117</v>
      </c>
      <c r="E33" s="91"/>
      <c r="F33" s="93" t="s">
        <v>117</v>
      </c>
      <c r="G33" s="91" t="s">
        <v>117</v>
      </c>
      <c r="H33" s="91">
        <v>2124.0169410352282</v>
      </c>
      <c r="I33" s="91" t="s">
        <v>117</v>
      </c>
      <c r="L33" s="10">
        <f>SUBTOTAL(9,G34:G54)</f>
        <v>2124.0169410352291</v>
      </c>
      <c r="N33" s="218">
        <v>100.94570530584879</v>
      </c>
    </row>
    <row r="34" spans="1:14" x14ac:dyDescent="0.2">
      <c r="A34" s="10">
        <v>1</v>
      </c>
      <c r="B34" s="26" t="s">
        <v>141</v>
      </c>
      <c r="C34" s="27" t="s">
        <v>117</v>
      </c>
      <c r="D34" s="27">
        <v>750000</v>
      </c>
      <c r="E34" s="27"/>
      <c r="F34" s="71">
        <v>1.2999999999999999E-3</v>
      </c>
      <c r="G34" s="27">
        <v>975</v>
      </c>
      <c r="H34" s="27" t="s">
        <v>117</v>
      </c>
      <c r="I34" s="27">
        <v>7.6982142781759588</v>
      </c>
      <c r="M34" s="218">
        <v>100</v>
      </c>
    </row>
    <row r="35" spans="1:14" x14ac:dyDescent="0.2">
      <c r="A35" s="10">
        <v>1</v>
      </c>
      <c r="B35" s="26" t="s">
        <v>144</v>
      </c>
      <c r="C35" s="27" t="s">
        <v>117</v>
      </c>
      <c r="D35" s="27">
        <v>2</v>
      </c>
      <c r="E35" s="27"/>
      <c r="F35" s="71">
        <v>5.76</v>
      </c>
      <c r="G35" s="27">
        <v>11.52</v>
      </c>
      <c r="H35" s="27" t="s">
        <v>117</v>
      </c>
      <c r="I35" s="27">
        <v>9.095736254829441E-2</v>
      </c>
    </row>
    <row r="36" spans="1:14" x14ac:dyDescent="0.2">
      <c r="A36" s="10">
        <v>1</v>
      </c>
      <c r="B36" s="26" t="s">
        <v>143</v>
      </c>
      <c r="C36" s="27" t="s">
        <v>117</v>
      </c>
      <c r="D36" s="27">
        <v>2</v>
      </c>
      <c r="E36" s="27"/>
      <c r="F36" s="71">
        <v>4.76</v>
      </c>
      <c r="G36" s="27">
        <v>9.52</v>
      </c>
      <c r="H36" s="27" t="s">
        <v>117</v>
      </c>
      <c r="I36" s="27">
        <v>7.5166153772548858E-2</v>
      </c>
    </row>
    <row r="37" spans="1:14" x14ac:dyDescent="0.2">
      <c r="A37" s="10">
        <v>1</v>
      </c>
      <c r="B37" s="26" t="s">
        <v>146</v>
      </c>
      <c r="C37" s="27" t="s">
        <v>117</v>
      </c>
      <c r="D37" s="27">
        <v>626.62393162393164</v>
      </c>
      <c r="E37" s="27"/>
      <c r="F37" s="71">
        <v>0.32874869700773224</v>
      </c>
      <c r="G37" s="27">
        <v>206.00180103522982</v>
      </c>
      <c r="H37" s="27" t="s">
        <v>117</v>
      </c>
      <c r="I37" s="27">
        <v>1.6265087241634557</v>
      </c>
      <c r="M37" s="218">
        <v>82.448400742960374</v>
      </c>
    </row>
    <row r="38" spans="1:14" hidden="1" x14ac:dyDescent="0.2">
      <c r="A38" s="10">
        <v>0</v>
      </c>
      <c r="B38" s="11" t="s">
        <v>53</v>
      </c>
      <c r="C38" s="75" t="s">
        <v>117</v>
      </c>
      <c r="D38" s="27">
        <v>84</v>
      </c>
      <c r="E38" s="9" t="s">
        <v>117</v>
      </c>
      <c r="F38" s="28" t="s">
        <v>117</v>
      </c>
      <c r="G38" s="27" t="s">
        <v>117</v>
      </c>
      <c r="H38" s="24" t="s">
        <v>117</v>
      </c>
      <c r="I38" s="24" t="s">
        <v>117</v>
      </c>
    </row>
    <row r="39" spans="1:14" hidden="1" x14ac:dyDescent="0.2">
      <c r="A39" s="10">
        <v>0</v>
      </c>
      <c r="B39" s="11" t="s">
        <v>12</v>
      </c>
      <c r="C39" s="75" t="s">
        <v>117</v>
      </c>
      <c r="D39" s="82">
        <v>52.500000000000007</v>
      </c>
      <c r="E39" s="9" t="s">
        <v>117</v>
      </c>
      <c r="F39" s="13" t="s">
        <v>117</v>
      </c>
      <c r="G39" s="27" t="s">
        <v>117</v>
      </c>
      <c r="H39" s="24" t="s">
        <v>117</v>
      </c>
      <c r="I39" s="24" t="s">
        <v>117</v>
      </c>
    </row>
    <row r="40" spans="1:14" hidden="1" x14ac:dyDescent="0.2">
      <c r="A40" s="10">
        <v>0</v>
      </c>
      <c r="B40" s="11" t="s">
        <v>54</v>
      </c>
      <c r="C40" s="75" t="s">
        <v>117</v>
      </c>
      <c r="D40" s="82">
        <v>126</v>
      </c>
      <c r="E40" s="9" t="s">
        <v>117</v>
      </c>
      <c r="F40" s="13" t="s">
        <v>117</v>
      </c>
      <c r="G40" s="27" t="s">
        <v>117</v>
      </c>
      <c r="H40" s="24" t="s">
        <v>117</v>
      </c>
      <c r="I40" s="24" t="s">
        <v>117</v>
      </c>
    </row>
    <row r="41" spans="1:14" x14ac:dyDescent="0.2">
      <c r="A41" s="10">
        <v>1</v>
      </c>
      <c r="B41" s="26" t="s">
        <v>147</v>
      </c>
      <c r="C41" s="27" t="s">
        <v>117</v>
      </c>
      <c r="D41" s="27" t="s">
        <v>117</v>
      </c>
      <c r="E41" s="27" t="s">
        <v>117</v>
      </c>
      <c r="F41" s="70" t="s">
        <v>117</v>
      </c>
      <c r="G41" s="27">
        <v>711.97513999999956</v>
      </c>
      <c r="H41" s="27" t="s">
        <v>117</v>
      </c>
      <c r="I41" s="27">
        <v>5.6214740394403329</v>
      </c>
    </row>
    <row r="42" spans="1:14" hidden="1" x14ac:dyDescent="0.2">
      <c r="A42" s="10">
        <v>0</v>
      </c>
      <c r="B42" s="26" t="s">
        <v>190</v>
      </c>
      <c r="C42" s="27" t="s">
        <v>117</v>
      </c>
      <c r="D42" s="27">
        <v>0.6</v>
      </c>
      <c r="E42" s="27" t="s">
        <v>117</v>
      </c>
      <c r="F42" s="71">
        <v>55.516999999999996</v>
      </c>
      <c r="G42" s="27">
        <v>33.310199999999995</v>
      </c>
      <c r="H42" s="27" t="s">
        <v>117</v>
      </c>
      <c r="I42" s="27">
        <v>0.2630041612809198</v>
      </c>
    </row>
    <row r="43" spans="1:14" hidden="1" x14ac:dyDescent="0.2">
      <c r="A43" s="10">
        <v>0</v>
      </c>
      <c r="B43" s="26" t="s">
        <v>191</v>
      </c>
      <c r="C43" s="27" t="s">
        <v>117</v>
      </c>
      <c r="D43" s="27">
        <v>4</v>
      </c>
      <c r="E43" s="27"/>
      <c r="F43" s="71">
        <v>15.450000000000001</v>
      </c>
      <c r="G43" s="27">
        <v>61.800000000000004</v>
      </c>
      <c r="H43" s="27" t="s">
        <v>117</v>
      </c>
      <c r="I43" s="27">
        <v>0.48794835117053775</v>
      </c>
    </row>
    <row r="44" spans="1:14" hidden="1" x14ac:dyDescent="0.2">
      <c r="A44" s="10">
        <v>0</v>
      </c>
      <c r="B44" s="26" t="s">
        <v>192</v>
      </c>
      <c r="C44" s="27" t="s">
        <v>117</v>
      </c>
      <c r="D44" s="27">
        <v>0.8</v>
      </c>
      <c r="E44" s="27"/>
      <c r="F44" s="71">
        <v>44.557799999999993</v>
      </c>
      <c r="G44" s="27">
        <v>35.646239999999999</v>
      </c>
      <c r="H44" s="27" t="s">
        <v>117</v>
      </c>
      <c r="I44" s="27">
        <v>0.28144860895516616</v>
      </c>
    </row>
    <row r="45" spans="1:14" hidden="1" x14ac:dyDescent="0.2">
      <c r="A45" s="10">
        <v>0</v>
      </c>
      <c r="B45" s="26" t="s">
        <v>193</v>
      </c>
      <c r="C45" s="27" t="s">
        <v>117</v>
      </c>
      <c r="D45" s="27">
        <v>0.6</v>
      </c>
      <c r="E45" s="27"/>
      <c r="F45" s="71">
        <v>14.935</v>
      </c>
      <c r="G45" s="27">
        <v>8.9610000000000003</v>
      </c>
      <c r="H45" s="27" t="s">
        <v>117</v>
      </c>
      <c r="I45" s="27">
        <v>7.0752510919727979E-2</v>
      </c>
    </row>
    <row r="46" spans="1:14" hidden="1" x14ac:dyDescent="0.2">
      <c r="A46" s="10">
        <v>0</v>
      </c>
      <c r="B46" s="26" t="s">
        <v>194</v>
      </c>
      <c r="C46" s="27" t="s">
        <v>117</v>
      </c>
      <c r="D46" s="27">
        <v>0.45</v>
      </c>
      <c r="E46" s="27"/>
      <c r="F46" s="71">
        <v>227.83599999999996</v>
      </c>
      <c r="G46" s="27">
        <v>102.52619999999999</v>
      </c>
      <c r="H46" s="27" t="s">
        <v>117</v>
      </c>
      <c r="I46" s="27">
        <v>0.80950631459192213</v>
      </c>
    </row>
    <row r="47" spans="1:14" hidden="1" x14ac:dyDescent="0.2">
      <c r="A47" s="10">
        <v>0</v>
      </c>
      <c r="B47" s="26" t="s">
        <v>195</v>
      </c>
      <c r="C47" s="27" t="s">
        <v>117</v>
      </c>
      <c r="D47" s="27">
        <v>7</v>
      </c>
      <c r="E47" s="27"/>
      <c r="F47" s="71">
        <v>11.051900000000002</v>
      </c>
      <c r="G47" s="27">
        <v>77.36330000000001</v>
      </c>
      <c r="H47" s="27" t="s">
        <v>117</v>
      </c>
      <c r="I47" s="27">
        <v>0.61083001094031819</v>
      </c>
    </row>
    <row r="48" spans="1:14" hidden="1" x14ac:dyDescent="0.2">
      <c r="A48" s="10">
        <v>0</v>
      </c>
      <c r="B48" s="26" t="s">
        <v>196</v>
      </c>
      <c r="C48" s="27" t="s">
        <v>117</v>
      </c>
      <c r="D48" s="27">
        <v>1</v>
      </c>
      <c r="E48" s="27"/>
      <c r="F48" s="71">
        <v>140.46110000000002</v>
      </c>
      <c r="G48" s="27">
        <v>140.46110000000002</v>
      </c>
      <c r="H48" s="27" t="s">
        <v>117</v>
      </c>
      <c r="I48" s="27">
        <v>1.1090252774854374</v>
      </c>
    </row>
    <row r="49" spans="1:14" hidden="1" x14ac:dyDescent="0.2">
      <c r="A49" s="10">
        <v>0</v>
      </c>
      <c r="B49" s="26" t="s">
        <v>197</v>
      </c>
      <c r="C49" s="27" t="s">
        <v>117</v>
      </c>
      <c r="D49" s="27">
        <v>1</v>
      </c>
      <c r="E49" s="27"/>
      <c r="F49" s="71">
        <v>62.1708</v>
      </c>
      <c r="G49" s="27">
        <v>62.1708</v>
      </c>
      <c r="H49" s="27" t="s">
        <v>117</v>
      </c>
      <c r="I49" s="27">
        <v>0.49087604127756096</v>
      </c>
    </row>
    <row r="50" spans="1:14" hidden="1" x14ac:dyDescent="0.2">
      <c r="A50" s="10">
        <v>0</v>
      </c>
      <c r="B50" s="26" t="s">
        <v>154</v>
      </c>
      <c r="C50" s="27" t="s">
        <v>117</v>
      </c>
      <c r="D50" s="27">
        <v>1</v>
      </c>
      <c r="E50" s="27"/>
      <c r="F50" s="71">
        <v>44.083999999999996</v>
      </c>
      <c r="G50" s="27">
        <v>44.083999999999996</v>
      </c>
      <c r="H50" s="27" t="s">
        <v>117</v>
      </c>
      <c r="I50" s="27">
        <v>0.34806982383498353</v>
      </c>
    </row>
    <row r="51" spans="1:14" hidden="1" x14ac:dyDescent="0.2">
      <c r="A51" s="10">
        <v>0</v>
      </c>
      <c r="B51" s="26" t="s">
        <v>198</v>
      </c>
      <c r="C51" s="27" t="s">
        <v>117</v>
      </c>
      <c r="D51" s="27">
        <v>2</v>
      </c>
      <c r="E51" s="27"/>
      <c r="F51" s="71">
        <v>8.5593000000000004</v>
      </c>
      <c r="G51" s="27">
        <v>17.118600000000001</v>
      </c>
      <c r="H51" s="27" t="s">
        <v>117</v>
      </c>
      <c r="I51" s="27">
        <v>0.13516169327423896</v>
      </c>
      <c r="L51" s="63"/>
    </row>
    <row r="52" spans="1:14" hidden="1" x14ac:dyDescent="0.2">
      <c r="A52" s="10">
        <v>0</v>
      </c>
      <c r="B52" s="26" t="s">
        <v>199</v>
      </c>
      <c r="C52" s="27" t="s">
        <v>117</v>
      </c>
      <c r="D52" s="27">
        <v>5</v>
      </c>
      <c r="E52" s="27"/>
      <c r="F52" s="71">
        <v>19.981999999999999</v>
      </c>
      <c r="G52" s="27">
        <v>99.91</v>
      </c>
      <c r="H52" s="27" t="s">
        <v>117</v>
      </c>
      <c r="I52" s="27">
        <v>0.78884983439236922</v>
      </c>
    </row>
    <row r="53" spans="1:14" hidden="1" x14ac:dyDescent="0.2">
      <c r="A53" s="10">
        <v>0</v>
      </c>
      <c r="B53" s="26" t="s">
        <v>200</v>
      </c>
      <c r="C53" s="27" t="s">
        <v>117</v>
      </c>
      <c r="D53" s="27">
        <v>1.4000000000000001</v>
      </c>
      <c r="E53" s="27"/>
      <c r="F53" s="71">
        <v>20.445500000000003</v>
      </c>
      <c r="G53" s="27">
        <v>28.623700000000007</v>
      </c>
      <c r="H53" s="27" t="s">
        <v>117</v>
      </c>
      <c r="I53" s="27">
        <v>0.22600141131715409</v>
      </c>
    </row>
    <row r="54" spans="1:14" s="176" customFormat="1" x14ac:dyDescent="0.2">
      <c r="A54" s="10">
        <v>1</v>
      </c>
      <c r="B54" s="26" t="s">
        <v>201</v>
      </c>
      <c r="C54" s="27" t="s">
        <v>117</v>
      </c>
      <c r="D54" s="27">
        <v>3500</v>
      </c>
      <c r="E54" s="27"/>
      <c r="F54" s="71">
        <v>0.06</v>
      </c>
      <c r="G54" s="27">
        <v>210</v>
      </c>
      <c r="H54" s="27" t="s">
        <v>117</v>
      </c>
      <c r="I54" s="27">
        <v>1.6580769214532836</v>
      </c>
      <c r="L54" s="74">
        <f>SUM(G55:G74)</f>
        <v>4369.4281749175616</v>
      </c>
      <c r="N54" s="218" t="e">
        <v>#VALUE!</v>
      </c>
    </row>
    <row r="55" spans="1:14" x14ac:dyDescent="0.2">
      <c r="A55" s="176">
        <v>1</v>
      </c>
      <c r="B55" s="88" t="s">
        <v>157</v>
      </c>
      <c r="C55" s="167" t="s">
        <v>117</v>
      </c>
      <c r="D55" s="245" t="s">
        <v>117</v>
      </c>
      <c r="E55" s="168" t="s">
        <v>117</v>
      </c>
      <c r="F55" s="169" t="s">
        <v>117</v>
      </c>
      <c r="G55" s="91" t="s">
        <v>117</v>
      </c>
      <c r="H55" s="95">
        <v>4369.4281749175616</v>
      </c>
      <c r="I55" s="95" t="s">
        <v>117</v>
      </c>
    </row>
    <row r="56" spans="1:14" x14ac:dyDescent="0.2">
      <c r="A56" s="10">
        <v>1</v>
      </c>
      <c r="B56" s="11" t="s">
        <v>158</v>
      </c>
      <c r="C56" s="75" t="s">
        <v>117</v>
      </c>
      <c r="D56" s="27">
        <v>1.6</v>
      </c>
      <c r="E56" s="9" t="s">
        <v>117</v>
      </c>
      <c r="F56" s="28">
        <v>45</v>
      </c>
      <c r="G56" s="27">
        <v>72</v>
      </c>
      <c r="H56" s="9" t="s">
        <v>117</v>
      </c>
      <c r="I56" s="24">
        <v>0.5684835159268401</v>
      </c>
    </row>
    <row r="57" spans="1:14" x14ac:dyDescent="0.2">
      <c r="A57" s="10">
        <v>1</v>
      </c>
      <c r="B57" s="11" t="s">
        <v>159</v>
      </c>
      <c r="C57" s="75" t="s">
        <v>117</v>
      </c>
      <c r="D57" s="27">
        <v>3569</v>
      </c>
      <c r="E57" s="9" t="s">
        <v>117</v>
      </c>
      <c r="F57" s="154">
        <v>0.2</v>
      </c>
      <c r="G57" s="27">
        <v>713.80000000000007</v>
      </c>
      <c r="H57" s="9" t="s">
        <v>117</v>
      </c>
      <c r="I57" s="24">
        <v>5.63588241206359</v>
      </c>
    </row>
    <row r="58" spans="1:14" x14ac:dyDescent="0.2">
      <c r="A58" s="10">
        <v>1</v>
      </c>
      <c r="B58" s="11" t="s">
        <v>160</v>
      </c>
      <c r="C58" s="75" t="s">
        <v>117</v>
      </c>
      <c r="D58" s="7">
        <v>1000000</v>
      </c>
      <c r="E58" s="9" t="s">
        <v>117</v>
      </c>
      <c r="F58" s="28">
        <v>2.5000000000000001E-4</v>
      </c>
      <c r="G58" s="27">
        <v>250</v>
      </c>
      <c r="H58" s="9" t="s">
        <v>117</v>
      </c>
      <c r="I58" s="24">
        <v>1.9739010969681947</v>
      </c>
    </row>
    <row r="59" spans="1:14" x14ac:dyDescent="0.2">
      <c r="A59" s="10">
        <v>1</v>
      </c>
      <c r="B59" s="11" t="s">
        <v>161</v>
      </c>
      <c r="C59" s="75" t="s">
        <v>117</v>
      </c>
      <c r="D59" s="7">
        <v>35000</v>
      </c>
      <c r="E59" s="9" t="s">
        <v>117</v>
      </c>
      <c r="F59" s="195">
        <v>0.05</v>
      </c>
      <c r="G59" s="7">
        <v>1750</v>
      </c>
      <c r="H59" s="9" t="s">
        <v>117</v>
      </c>
      <c r="I59" s="24">
        <v>13.817307678777363</v>
      </c>
    </row>
    <row r="60" spans="1:14" x14ac:dyDescent="0.2">
      <c r="A60" s="10">
        <v>1</v>
      </c>
      <c r="B60" s="11" t="s">
        <v>162</v>
      </c>
      <c r="C60" s="75" t="s">
        <v>117</v>
      </c>
      <c r="D60" s="7">
        <v>171</v>
      </c>
      <c r="E60" s="9" t="s">
        <v>117</v>
      </c>
      <c r="F60" s="195">
        <v>4.5353448275862052</v>
      </c>
      <c r="G60" s="7">
        <v>775.54396551724108</v>
      </c>
      <c r="H60" s="9" t="s">
        <v>117</v>
      </c>
      <c r="I60" s="24">
        <v>6.1233883371261832</v>
      </c>
    </row>
    <row r="61" spans="1:14" hidden="1" x14ac:dyDescent="0.2">
      <c r="A61" s="10">
        <v>0</v>
      </c>
      <c r="B61" s="11">
        <v>0</v>
      </c>
      <c r="C61" s="75" t="s">
        <v>117</v>
      </c>
      <c r="D61" s="7" t="s">
        <v>117</v>
      </c>
      <c r="E61" s="9" t="s">
        <v>117</v>
      </c>
      <c r="F61" s="9" t="s">
        <v>117</v>
      </c>
      <c r="G61" s="7" t="s">
        <v>117</v>
      </c>
      <c r="H61" s="9" t="s">
        <v>117</v>
      </c>
      <c r="I61" s="24" t="s">
        <v>117</v>
      </c>
    </row>
    <row r="62" spans="1:14" hidden="1" x14ac:dyDescent="0.2">
      <c r="A62" s="10">
        <v>0</v>
      </c>
      <c r="B62" s="11">
        <v>0</v>
      </c>
      <c r="C62" s="75" t="s">
        <v>117</v>
      </c>
      <c r="D62" s="7" t="s">
        <v>117</v>
      </c>
      <c r="E62" s="9" t="s">
        <v>117</v>
      </c>
      <c r="F62" s="9" t="s">
        <v>117</v>
      </c>
      <c r="G62" s="7" t="s">
        <v>117</v>
      </c>
      <c r="H62" s="9" t="s">
        <v>117</v>
      </c>
      <c r="I62" s="24" t="s">
        <v>117</v>
      </c>
    </row>
    <row r="63" spans="1:14" hidden="1" x14ac:dyDescent="0.2">
      <c r="A63" s="10">
        <v>0</v>
      </c>
      <c r="B63" s="11">
        <v>0</v>
      </c>
      <c r="C63" s="75" t="s">
        <v>117</v>
      </c>
      <c r="D63" s="7" t="s">
        <v>117</v>
      </c>
      <c r="E63" s="9" t="s">
        <v>117</v>
      </c>
      <c r="F63" s="9" t="s">
        <v>117</v>
      </c>
      <c r="G63" s="7" t="s">
        <v>117</v>
      </c>
      <c r="H63" s="9" t="s">
        <v>117</v>
      </c>
      <c r="I63" s="24" t="s">
        <v>117</v>
      </c>
    </row>
    <row r="64" spans="1:14" hidden="1" x14ac:dyDescent="0.2">
      <c r="A64" s="10">
        <v>0</v>
      </c>
      <c r="B64" s="11">
        <v>0</v>
      </c>
      <c r="C64" s="75" t="s">
        <v>117</v>
      </c>
      <c r="D64" s="7" t="s">
        <v>117</v>
      </c>
      <c r="E64" s="9" t="s">
        <v>117</v>
      </c>
      <c r="F64" s="9" t="s">
        <v>117</v>
      </c>
      <c r="G64" s="7" t="s">
        <v>117</v>
      </c>
      <c r="H64" s="9" t="s">
        <v>117</v>
      </c>
      <c r="I64" s="24" t="s">
        <v>117</v>
      </c>
    </row>
    <row r="65" spans="1:14" hidden="1" x14ac:dyDescent="0.2">
      <c r="A65" s="10">
        <v>0</v>
      </c>
      <c r="B65" s="11">
        <v>0</v>
      </c>
      <c r="C65" s="75" t="s">
        <v>117</v>
      </c>
      <c r="D65" s="7" t="s">
        <v>117</v>
      </c>
      <c r="E65" s="9" t="s">
        <v>117</v>
      </c>
      <c r="F65" s="9" t="s">
        <v>117</v>
      </c>
      <c r="G65" s="7" t="s">
        <v>117</v>
      </c>
      <c r="H65" s="9" t="s">
        <v>117</v>
      </c>
      <c r="I65" s="24" t="s">
        <v>117</v>
      </c>
    </row>
    <row r="66" spans="1:14" hidden="1" x14ac:dyDescent="0.2">
      <c r="A66" s="10">
        <v>0</v>
      </c>
      <c r="B66" s="11">
        <v>0</v>
      </c>
      <c r="C66" s="75" t="s">
        <v>117</v>
      </c>
      <c r="D66" s="7" t="s">
        <v>117</v>
      </c>
      <c r="E66" s="9" t="s">
        <v>117</v>
      </c>
      <c r="F66" s="9" t="s">
        <v>117</v>
      </c>
      <c r="G66" s="7" t="s">
        <v>117</v>
      </c>
      <c r="H66" s="9" t="s">
        <v>117</v>
      </c>
      <c r="I66" s="24" t="s">
        <v>117</v>
      </c>
    </row>
    <row r="67" spans="1:14" hidden="1" x14ac:dyDescent="0.2">
      <c r="A67" s="10">
        <v>0</v>
      </c>
      <c r="B67" s="11">
        <v>0</v>
      </c>
      <c r="C67" s="75" t="s">
        <v>117</v>
      </c>
      <c r="D67" s="7" t="s">
        <v>117</v>
      </c>
      <c r="E67" s="9" t="s">
        <v>117</v>
      </c>
      <c r="F67" s="9" t="s">
        <v>117</v>
      </c>
      <c r="G67" s="7" t="s">
        <v>117</v>
      </c>
      <c r="H67" s="9" t="s">
        <v>117</v>
      </c>
      <c r="I67" s="24" t="s">
        <v>117</v>
      </c>
    </row>
    <row r="68" spans="1:14" hidden="1" x14ac:dyDescent="0.2">
      <c r="A68" s="10">
        <v>0</v>
      </c>
      <c r="B68" s="11">
        <v>0</v>
      </c>
      <c r="C68" s="75" t="s">
        <v>117</v>
      </c>
      <c r="D68" s="7" t="s">
        <v>117</v>
      </c>
      <c r="E68" s="9" t="s">
        <v>117</v>
      </c>
      <c r="F68" s="9" t="s">
        <v>117</v>
      </c>
      <c r="G68" s="7" t="s">
        <v>117</v>
      </c>
      <c r="H68" s="9" t="s">
        <v>117</v>
      </c>
      <c r="I68" s="24" t="s">
        <v>117</v>
      </c>
    </row>
    <row r="69" spans="1:14" hidden="1" x14ac:dyDescent="0.2">
      <c r="A69" s="10">
        <v>0</v>
      </c>
      <c r="B69" s="11">
        <v>0</v>
      </c>
      <c r="C69" s="75" t="s">
        <v>117</v>
      </c>
      <c r="D69" s="7" t="s">
        <v>117</v>
      </c>
      <c r="E69" s="9" t="s">
        <v>117</v>
      </c>
      <c r="F69" s="9" t="s">
        <v>117</v>
      </c>
      <c r="G69" s="7" t="s">
        <v>117</v>
      </c>
      <c r="H69" s="9" t="s">
        <v>117</v>
      </c>
      <c r="I69" s="24" t="s">
        <v>117</v>
      </c>
    </row>
    <row r="70" spans="1:14" hidden="1" x14ac:dyDescent="0.2">
      <c r="A70" s="10">
        <v>0</v>
      </c>
      <c r="B70" s="11">
        <v>0</v>
      </c>
      <c r="C70" s="75" t="s">
        <v>117</v>
      </c>
      <c r="D70" s="7" t="s">
        <v>117</v>
      </c>
      <c r="E70" s="9" t="s">
        <v>117</v>
      </c>
      <c r="F70" s="9" t="s">
        <v>117</v>
      </c>
      <c r="G70" s="7" t="s">
        <v>117</v>
      </c>
      <c r="H70" s="9" t="s">
        <v>117</v>
      </c>
      <c r="I70" s="24" t="s">
        <v>117</v>
      </c>
    </row>
    <row r="71" spans="1:14" hidden="1" x14ac:dyDescent="0.2">
      <c r="A71" s="10">
        <v>0</v>
      </c>
      <c r="B71" s="11">
        <v>0</v>
      </c>
      <c r="C71" s="75" t="s">
        <v>117</v>
      </c>
      <c r="D71" s="7" t="s">
        <v>117</v>
      </c>
      <c r="E71" s="9" t="s">
        <v>117</v>
      </c>
      <c r="F71" s="9" t="s">
        <v>117</v>
      </c>
      <c r="G71" s="7" t="s">
        <v>117</v>
      </c>
      <c r="H71" s="9" t="s">
        <v>117</v>
      </c>
      <c r="I71" s="24" t="s">
        <v>117</v>
      </c>
    </row>
    <row r="72" spans="1:14" hidden="1" x14ac:dyDescent="0.2">
      <c r="A72" s="10">
        <v>0</v>
      </c>
      <c r="B72" s="11">
        <v>0</v>
      </c>
      <c r="C72" s="75" t="s">
        <v>117</v>
      </c>
      <c r="D72" s="7" t="s">
        <v>117</v>
      </c>
      <c r="E72" s="9" t="s">
        <v>117</v>
      </c>
      <c r="F72" s="9" t="s">
        <v>117</v>
      </c>
      <c r="G72" s="7" t="s">
        <v>117</v>
      </c>
      <c r="H72" s="9" t="s">
        <v>117</v>
      </c>
      <c r="I72" s="24" t="s">
        <v>117</v>
      </c>
    </row>
    <row r="73" spans="1:14" x14ac:dyDescent="0.2">
      <c r="A73" s="10">
        <v>1</v>
      </c>
      <c r="B73" s="11" t="s">
        <v>163</v>
      </c>
      <c r="C73" s="9" t="s">
        <v>117</v>
      </c>
      <c r="D73" s="26" t="s">
        <v>117</v>
      </c>
      <c r="E73" s="77" t="s">
        <v>117</v>
      </c>
      <c r="F73" s="71" t="s">
        <v>117</v>
      </c>
      <c r="G73" s="30">
        <v>771.6</v>
      </c>
      <c r="H73" s="24" t="s">
        <v>117</v>
      </c>
      <c r="I73" s="24">
        <v>6.092248345682636</v>
      </c>
      <c r="M73" s="218">
        <v>100</v>
      </c>
    </row>
    <row r="74" spans="1:14" x14ac:dyDescent="0.2">
      <c r="A74" s="10">
        <v>1</v>
      </c>
      <c r="B74" s="26" t="s">
        <v>164</v>
      </c>
      <c r="C74" s="24" t="s">
        <v>117</v>
      </c>
      <c r="D74" s="27" t="s">
        <v>117</v>
      </c>
      <c r="E74" s="27"/>
      <c r="F74" s="71" t="s">
        <v>117</v>
      </c>
      <c r="G74" s="27">
        <v>36.484209400319997</v>
      </c>
      <c r="H74" s="27" t="s">
        <v>117</v>
      </c>
      <c r="I74" s="27">
        <v>0.2880648838292359</v>
      </c>
    </row>
    <row r="75" spans="1:14" x14ac:dyDescent="0.2">
      <c r="A75" s="10">
        <v>1</v>
      </c>
      <c r="B75" s="94" t="s">
        <v>165</v>
      </c>
      <c r="C75" s="95" t="s">
        <v>117</v>
      </c>
      <c r="D75" s="91" t="s">
        <v>117</v>
      </c>
      <c r="E75" s="91"/>
      <c r="F75" s="93" t="s">
        <v>117</v>
      </c>
      <c r="G75" s="91" t="s">
        <v>117</v>
      </c>
      <c r="H75" s="91">
        <v>1527.814464</v>
      </c>
      <c r="I75" s="91" t="s">
        <v>117</v>
      </c>
      <c r="L75" s="63">
        <f>SUM(G76:G81)</f>
        <v>1527.814464</v>
      </c>
      <c r="N75" s="218">
        <v>100.62267604520667</v>
      </c>
    </row>
    <row r="76" spans="1:14" x14ac:dyDescent="0.2">
      <c r="A76" s="10">
        <v>1</v>
      </c>
      <c r="B76" s="26" t="s">
        <v>202</v>
      </c>
      <c r="C76" s="24" t="s">
        <v>117</v>
      </c>
      <c r="D76" s="27">
        <v>117</v>
      </c>
      <c r="E76" s="27" t="s">
        <v>117</v>
      </c>
      <c r="F76" s="71" t="s">
        <v>117</v>
      </c>
      <c r="G76" s="27">
        <v>975</v>
      </c>
      <c r="H76" s="27" t="s">
        <v>117</v>
      </c>
      <c r="I76" s="27">
        <v>7.6982142781759588</v>
      </c>
    </row>
    <row r="77" spans="1:14" x14ac:dyDescent="0.2">
      <c r="A77" s="10">
        <v>1</v>
      </c>
      <c r="B77" s="26" t="s">
        <v>166</v>
      </c>
      <c r="C77" s="24" t="s">
        <v>117</v>
      </c>
      <c r="D77" s="70">
        <v>0.8</v>
      </c>
      <c r="E77" s="27"/>
      <c r="F77" s="71" t="s">
        <v>117</v>
      </c>
      <c r="G77" s="27">
        <v>552.81446400000004</v>
      </c>
      <c r="H77" s="27" t="s">
        <v>117</v>
      </c>
      <c r="I77" s="27">
        <v>4.3648043076379386</v>
      </c>
      <c r="M77" s="218">
        <v>101.74000000000001</v>
      </c>
    </row>
    <row r="78" spans="1:14" hidden="1" x14ac:dyDescent="0.2">
      <c r="A78" s="10">
        <v>0</v>
      </c>
      <c r="B78" s="26">
        <v>0</v>
      </c>
      <c r="C78" s="24" t="s">
        <v>117</v>
      </c>
      <c r="D78" s="27" t="s">
        <v>117</v>
      </c>
      <c r="E78" s="27"/>
      <c r="F78" s="70" t="s">
        <v>117</v>
      </c>
      <c r="G78" s="27" t="s">
        <v>117</v>
      </c>
      <c r="H78" s="27" t="s">
        <v>117</v>
      </c>
      <c r="I78" s="27" t="s">
        <v>117</v>
      </c>
    </row>
    <row r="79" spans="1:14" hidden="1" x14ac:dyDescent="0.2">
      <c r="A79" s="10">
        <v>0</v>
      </c>
      <c r="B79" s="26">
        <v>0</v>
      </c>
      <c r="C79" s="24" t="s">
        <v>117</v>
      </c>
      <c r="D79" s="27" t="s">
        <v>117</v>
      </c>
      <c r="E79" s="27" t="s">
        <v>117</v>
      </c>
      <c r="F79" s="70" t="s">
        <v>117</v>
      </c>
      <c r="G79" s="27" t="s">
        <v>117</v>
      </c>
      <c r="H79" s="27" t="s">
        <v>117</v>
      </c>
      <c r="I79" s="27" t="s">
        <v>117</v>
      </c>
    </row>
    <row r="80" spans="1:14" hidden="1" x14ac:dyDescent="0.2">
      <c r="A80" s="10">
        <v>0</v>
      </c>
      <c r="B80" s="26">
        <v>0</v>
      </c>
      <c r="C80" s="24" t="s">
        <v>117</v>
      </c>
      <c r="D80" s="27" t="s">
        <v>117</v>
      </c>
      <c r="E80" s="27" t="s">
        <v>117</v>
      </c>
      <c r="F80" s="70" t="s">
        <v>117</v>
      </c>
      <c r="G80" s="27" t="s">
        <v>117</v>
      </c>
      <c r="H80" s="27" t="s">
        <v>117</v>
      </c>
      <c r="I80" s="27" t="s">
        <v>117</v>
      </c>
    </row>
    <row r="81" spans="1:14" hidden="1" x14ac:dyDescent="0.2">
      <c r="A81" s="10">
        <v>0</v>
      </c>
      <c r="B81" s="11">
        <v>0</v>
      </c>
      <c r="C81" s="9" t="s">
        <v>117</v>
      </c>
      <c r="D81" s="26" t="s">
        <v>117</v>
      </c>
      <c r="E81" s="77" t="s">
        <v>117</v>
      </c>
      <c r="F81" s="75" t="s">
        <v>117</v>
      </c>
      <c r="G81" s="83" t="s">
        <v>117</v>
      </c>
      <c r="H81" s="9" t="s">
        <v>117</v>
      </c>
      <c r="I81" s="24" t="s">
        <v>117</v>
      </c>
    </row>
    <row r="82" spans="1:14" x14ac:dyDescent="0.2">
      <c r="A82" s="10">
        <v>1</v>
      </c>
      <c r="B82" s="94" t="s">
        <v>167</v>
      </c>
      <c r="C82" s="95" t="s">
        <v>117</v>
      </c>
      <c r="D82" s="91" t="s">
        <v>117</v>
      </c>
      <c r="E82" s="91"/>
      <c r="F82" s="93" t="s">
        <v>117</v>
      </c>
      <c r="G82" s="91" t="s">
        <v>117</v>
      </c>
      <c r="H82" s="91">
        <v>3182.0162599266951</v>
      </c>
      <c r="I82" s="91" t="s">
        <v>117</v>
      </c>
      <c r="L82" s="63">
        <f>SUM(G83:G84)</f>
        <v>3182.0162599266951</v>
      </c>
      <c r="N82" s="218">
        <v>103.82990552465714</v>
      </c>
    </row>
    <row r="83" spans="1:14" x14ac:dyDescent="0.2">
      <c r="A83" s="10">
        <v>1</v>
      </c>
      <c r="B83" s="31" t="s">
        <v>168</v>
      </c>
      <c r="C83" s="24" t="s">
        <v>117</v>
      </c>
      <c r="D83" s="27">
        <v>101.05156246656433</v>
      </c>
      <c r="E83" s="27"/>
      <c r="F83" s="71">
        <v>21.069257778476313</v>
      </c>
      <c r="G83" s="27">
        <v>2129.0814185258455</v>
      </c>
      <c r="H83" s="27" t="s">
        <v>117</v>
      </c>
      <c r="I83" s="27">
        <v>16.810384590251065</v>
      </c>
      <c r="M83" s="218">
        <v>103.1091551838571</v>
      </c>
    </row>
    <row r="84" spans="1:14" x14ac:dyDescent="0.2">
      <c r="A84" s="10">
        <v>1</v>
      </c>
      <c r="B84" s="31" t="s">
        <v>169</v>
      </c>
      <c r="C84" s="24" t="s">
        <v>117</v>
      </c>
      <c r="D84" s="27">
        <v>170.54433466795859</v>
      </c>
      <c r="E84" s="27"/>
      <c r="F84" s="71">
        <v>6.1739655172413794</v>
      </c>
      <c r="G84" s="27">
        <v>1052.9348414008498</v>
      </c>
      <c r="H84" s="27" t="s">
        <v>117</v>
      </c>
      <c r="I84" s="27">
        <v>8.3135569539086784</v>
      </c>
      <c r="M84" s="218">
        <v>105.31852316621244</v>
      </c>
    </row>
    <row r="85" spans="1:14" x14ac:dyDescent="0.2">
      <c r="A85" s="10">
        <v>1</v>
      </c>
      <c r="B85" s="94" t="s">
        <v>170</v>
      </c>
      <c r="C85" s="95" t="s">
        <v>117</v>
      </c>
      <c r="D85" s="91" t="s">
        <v>117</v>
      </c>
      <c r="E85" s="91"/>
      <c r="F85" s="93" t="s">
        <v>117</v>
      </c>
      <c r="G85" s="91" t="s">
        <v>117</v>
      </c>
      <c r="H85" s="91">
        <v>934.5097288298532</v>
      </c>
      <c r="I85" s="91" t="s">
        <v>117</v>
      </c>
      <c r="L85" s="63">
        <f>SUM(G86:G91)</f>
        <v>934.5097288298532</v>
      </c>
      <c r="N85" s="218">
        <v>105.49768285938768</v>
      </c>
    </row>
    <row r="86" spans="1:14" hidden="1" x14ac:dyDescent="0.2">
      <c r="A86" s="10">
        <v>0</v>
      </c>
      <c r="B86" s="12" t="s">
        <v>171</v>
      </c>
      <c r="C86" s="9" t="s">
        <v>117</v>
      </c>
      <c r="D86" s="76" t="s">
        <v>117</v>
      </c>
      <c r="E86" s="77" t="s">
        <v>117</v>
      </c>
      <c r="F86" s="84" t="s">
        <v>117</v>
      </c>
      <c r="G86" s="8" t="s">
        <v>117</v>
      </c>
      <c r="H86" s="9" t="s">
        <v>117</v>
      </c>
      <c r="I86" s="24" t="s">
        <v>117</v>
      </c>
    </row>
    <row r="87" spans="1:14" x14ac:dyDescent="0.2">
      <c r="A87" s="10">
        <v>1</v>
      </c>
      <c r="B87" s="31" t="s">
        <v>172</v>
      </c>
      <c r="C87" s="24" t="s">
        <v>117</v>
      </c>
      <c r="D87" s="27" t="s">
        <v>117</v>
      </c>
      <c r="E87" s="27"/>
      <c r="F87" s="71" t="s">
        <v>117</v>
      </c>
      <c r="G87" s="27">
        <v>363.52465187194616</v>
      </c>
      <c r="H87" s="27" t="s">
        <v>117</v>
      </c>
      <c r="I87" s="27">
        <v>2.8702468364200628</v>
      </c>
      <c r="M87" s="218">
        <v>105.74713986610192</v>
      </c>
    </row>
    <row r="88" spans="1:14" x14ac:dyDescent="0.2">
      <c r="A88" s="10">
        <v>1</v>
      </c>
      <c r="B88" s="31" t="s">
        <v>173</v>
      </c>
      <c r="C88" s="24" t="s">
        <v>117</v>
      </c>
      <c r="D88" s="27" t="s">
        <v>117</v>
      </c>
      <c r="E88" s="27"/>
      <c r="F88" s="71" t="s">
        <v>117</v>
      </c>
      <c r="G88" s="27">
        <v>382.32485974786198</v>
      </c>
      <c r="H88" s="27" t="s">
        <v>117</v>
      </c>
      <c r="I88" s="27">
        <v>3.0186858402180636</v>
      </c>
      <c r="M88" s="218">
        <v>107.12313838800401</v>
      </c>
    </row>
    <row r="89" spans="1:14" x14ac:dyDescent="0.2">
      <c r="A89" s="10">
        <v>1</v>
      </c>
      <c r="B89" s="31" t="s">
        <v>174</v>
      </c>
      <c r="C89" s="24" t="s">
        <v>117</v>
      </c>
      <c r="D89" s="27" t="s">
        <v>117</v>
      </c>
      <c r="E89" s="27"/>
      <c r="F89" s="71" t="s">
        <v>117</v>
      </c>
      <c r="G89" s="27">
        <v>188.66021721004509</v>
      </c>
      <c r="H89" s="27" t="s">
        <v>117</v>
      </c>
      <c r="I89" s="27">
        <v>1.4895864388206634</v>
      </c>
      <c r="M89" s="218">
        <v>101.90104368464242</v>
      </c>
    </row>
    <row r="90" spans="1:14" hidden="1" x14ac:dyDescent="0.2">
      <c r="A90" s="10">
        <v>0</v>
      </c>
      <c r="B90" s="11">
        <v>0</v>
      </c>
      <c r="C90" s="9" t="s">
        <v>117</v>
      </c>
      <c r="D90" s="9" t="s">
        <v>117</v>
      </c>
      <c r="E90" s="77" t="s">
        <v>117</v>
      </c>
      <c r="F90" s="75" t="s">
        <v>117</v>
      </c>
      <c r="G90" s="27" t="s">
        <v>117</v>
      </c>
      <c r="H90" s="26" t="s">
        <v>117</v>
      </c>
      <c r="I90" s="24" t="s">
        <v>117</v>
      </c>
    </row>
    <row r="91" spans="1:14" hidden="1" x14ac:dyDescent="0.2">
      <c r="A91" s="10">
        <v>0</v>
      </c>
      <c r="B91" s="12" t="s">
        <v>175</v>
      </c>
      <c r="C91" s="9" t="s">
        <v>117</v>
      </c>
      <c r="D91" s="85" t="s">
        <v>117</v>
      </c>
      <c r="E91" s="77" t="s">
        <v>117</v>
      </c>
      <c r="F91" s="75" t="s">
        <v>117</v>
      </c>
      <c r="G91" s="86" t="s">
        <v>117</v>
      </c>
      <c r="H91" s="9" t="s">
        <v>117</v>
      </c>
      <c r="I91" s="24" t="s">
        <v>117</v>
      </c>
    </row>
    <row r="92" spans="1:14" x14ac:dyDescent="0.2">
      <c r="A92" s="10">
        <v>1</v>
      </c>
      <c r="B92" s="31" t="s">
        <v>176</v>
      </c>
      <c r="C92" s="24" t="s">
        <v>117</v>
      </c>
      <c r="D92" s="27" t="s">
        <v>117</v>
      </c>
      <c r="E92" s="27"/>
      <c r="F92" s="71" t="s">
        <v>117</v>
      </c>
      <c r="G92" s="27">
        <v>527.48932191139693</v>
      </c>
      <c r="H92" s="27" t="s">
        <v>117</v>
      </c>
      <c r="I92" s="27">
        <v>4.164847004639662</v>
      </c>
      <c r="L92" s="63">
        <f>+G92</f>
        <v>527.48932191139693</v>
      </c>
      <c r="M92" s="218">
        <v>100.58004286370159</v>
      </c>
    </row>
    <row r="93" spans="1:14" hidden="1" x14ac:dyDescent="0.2">
      <c r="A93" s="10">
        <v>0</v>
      </c>
      <c r="B93" s="9">
        <v>0</v>
      </c>
      <c r="C93" s="9" t="s">
        <v>117</v>
      </c>
      <c r="D93" s="9" t="s">
        <v>117</v>
      </c>
      <c r="E93" s="77" t="s">
        <v>117</v>
      </c>
      <c r="F93" s="75" t="s">
        <v>117</v>
      </c>
      <c r="G93" s="27" t="s">
        <v>117</v>
      </c>
      <c r="H93" s="24" t="s">
        <v>117</v>
      </c>
      <c r="I93" s="24" t="s">
        <v>117</v>
      </c>
    </row>
    <row r="94" spans="1:14" x14ac:dyDescent="0.2">
      <c r="A94" s="10">
        <v>1</v>
      </c>
      <c r="B94" s="37" t="s">
        <v>4</v>
      </c>
      <c r="C94" s="38" t="s">
        <v>117</v>
      </c>
      <c r="D94" s="64" t="s">
        <v>117</v>
      </c>
      <c r="E94" s="65"/>
      <c r="F94" s="155" t="s">
        <v>117</v>
      </c>
      <c r="G94" s="39">
        <v>12665.274890620734</v>
      </c>
      <c r="H94" s="38" t="s">
        <v>117</v>
      </c>
      <c r="I94" s="38">
        <v>100.00000000000001</v>
      </c>
      <c r="K94" s="63"/>
      <c r="L94" s="63">
        <f>SUM(L31:L92)</f>
        <v>12665.274890620736</v>
      </c>
    </row>
    <row r="95" spans="1:14" hidden="1" x14ac:dyDescent="0.2">
      <c r="A95" s="10">
        <v>0</v>
      </c>
      <c r="B95" s="12" t="s">
        <v>49</v>
      </c>
      <c r="C95" s="9" t="s">
        <v>117</v>
      </c>
      <c r="D95" s="9" t="s">
        <v>117</v>
      </c>
      <c r="E95" s="77" t="s">
        <v>117</v>
      </c>
      <c r="F95" s="75" t="s">
        <v>117</v>
      </c>
      <c r="G95" s="27" t="s">
        <v>117</v>
      </c>
      <c r="H95" s="24" t="s">
        <v>117</v>
      </c>
      <c r="I95" s="9" t="s">
        <v>117</v>
      </c>
    </row>
    <row r="96" spans="1:14" hidden="1" x14ac:dyDescent="0.2">
      <c r="A96" s="10">
        <v>0</v>
      </c>
      <c r="B96" s="76">
        <v>0</v>
      </c>
      <c r="C96" s="9" t="s">
        <v>117</v>
      </c>
      <c r="D96" s="76" t="s">
        <v>117</v>
      </c>
      <c r="E96" s="77" t="s">
        <v>117</v>
      </c>
      <c r="F96" s="77" t="s">
        <v>117</v>
      </c>
      <c r="G96" s="78" t="s">
        <v>117</v>
      </c>
      <c r="H96" s="24" t="s">
        <v>117</v>
      </c>
      <c r="I96" s="9" t="s">
        <v>117</v>
      </c>
    </row>
    <row r="97" spans="1:12" hidden="1" x14ac:dyDescent="0.2">
      <c r="A97" s="10">
        <v>0</v>
      </c>
      <c r="B97" s="76">
        <v>0</v>
      </c>
      <c r="C97" s="9" t="s">
        <v>117</v>
      </c>
      <c r="D97" s="76" t="s">
        <v>117</v>
      </c>
      <c r="E97" s="77" t="s">
        <v>117</v>
      </c>
      <c r="F97" s="77" t="s">
        <v>117</v>
      </c>
      <c r="G97" s="78" t="s">
        <v>117</v>
      </c>
      <c r="H97" s="9" t="s">
        <v>117</v>
      </c>
      <c r="I97" s="9" t="s">
        <v>117</v>
      </c>
    </row>
    <row r="98" spans="1:12" hidden="1" x14ac:dyDescent="0.2">
      <c r="A98" s="10">
        <v>0</v>
      </c>
      <c r="B98" s="76">
        <v>0</v>
      </c>
      <c r="C98" s="9" t="s">
        <v>117</v>
      </c>
      <c r="D98" s="76" t="s">
        <v>117</v>
      </c>
      <c r="E98" s="77" t="s">
        <v>117</v>
      </c>
      <c r="F98" s="77" t="s">
        <v>117</v>
      </c>
      <c r="G98" s="78" t="s">
        <v>117</v>
      </c>
      <c r="H98" s="9" t="s">
        <v>117</v>
      </c>
      <c r="I98" s="9" t="s">
        <v>117</v>
      </c>
    </row>
    <row r="99" spans="1:12" x14ac:dyDescent="0.2">
      <c r="A99" s="10">
        <v>1</v>
      </c>
      <c r="B99" s="41" t="s">
        <v>5</v>
      </c>
      <c r="C99" s="42" t="s">
        <v>117</v>
      </c>
      <c r="D99" s="66" t="s">
        <v>117</v>
      </c>
      <c r="E99" s="66"/>
      <c r="F99" s="156" t="s">
        <v>117</v>
      </c>
      <c r="G99" s="41">
        <v>12665.274890620734</v>
      </c>
      <c r="H99" s="57" t="s">
        <v>117</v>
      </c>
      <c r="I99" s="57" t="s">
        <v>117</v>
      </c>
    </row>
    <row r="100" spans="1:12" x14ac:dyDescent="0.2">
      <c r="A100" s="10">
        <v>1</v>
      </c>
      <c r="B100" s="33" t="s">
        <v>177</v>
      </c>
      <c r="C100" s="42" t="s">
        <v>117</v>
      </c>
      <c r="D100" s="67" t="s">
        <v>117</v>
      </c>
      <c r="E100" s="59"/>
      <c r="F100" s="170">
        <v>0.36186499687487811</v>
      </c>
      <c r="G100" s="35" t="s">
        <v>117</v>
      </c>
      <c r="H100" s="59" t="s">
        <v>117</v>
      </c>
      <c r="I100" s="59" t="s">
        <v>117</v>
      </c>
    </row>
    <row r="101" spans="1:12" hidden="1" x14ac:dyDescent="0.2">
      <c r="A101" s="10">
        <v>0</v>
      </c>
      <c r="B101" s="12">
        <v>0</v>
      </c>
      <c r="C101" s="9" t="s">
        <v>117</v>
      </c>
      <c r="D101" s="26" t="s">
        <v>117</v>
      </c>
      <c r="E101" s="26" t="s">
        <v>117</v>
      </c>
      <c r="F101" s="27" t="s">
        <v>117</v>
      </c>
      <c r="G101" s="30" t="s">
        <v>117</v>
      </c>
      <c r="H101" s="9" t="s">
        <v>117</v>
      </c>
      <c r="I101" s="9" t="s">
        <v>117</v>
      </c>
    </row>
    <row r="102" spans="1:12" hidden="1" x14ac:dyDescent="0.2">
      <c r="A102" s="10">
        <v>0</v>
      </c>
      <c r="B102" s="12">
        <v>0</v>
      </c>
      <c r="C102" s="87" t="s">
        <v>117</v>
      </c>
      <c r="D102" s="25" t="s">
        <v>117</v>
      </c>
      <c r="E102" s="25" t="s">
        <v>117</v>
      </c>
      <c r="F102" s="25" t="s">
        <v>117</v>
      </c>
      <c r="G102" s="40" t="s">
        <v>117</v>
      </c>
      <c r="H102" s="9" t="s">
        <v>117</v>
      </c>
      <c r="I102" s="9" t="s">
        <v>117</v>
      </c>
    </row>
    <row r="103" spans="1:12" x14ac:dyDescent="0.2">
      <c r="A103" s="10">
        <v>1</v>
      </c>
      <c r="B103" s="43" t="s">
        <v>6</v>
      </c>
      <c r="C103" s="24" t="s">
        <v>117</v>
      </c>
      <c r="D103" s="24" t="s">
        <v>117</v>
      </c>
      <c r="E103" s="26"/>
      <c r="F103" s="71" t="s">
        <v>117</v>
      </c>
      <c r="G103" s="27" t="s">
        <v>117</v>
      </c>
      <c r="H103" s="24">
        <v>1658.3137381077343</v>
      </c>
      <c r="I103" s="24" t="s">
        <v>117</v>
      </c>
    </row>
    <row r="104" spans="1:12" hidden="1" x14ac:dyDescent="0.2">
      <c r="A104" s="10">
        <v>0</v>
      </c>
      <c r="B104" s="43" t="s">
        <v>178</v>
      </c>
      <c r="C104" s="24" t="s">
        <v>117</v>
      </c>
      <c r="D104" s="24" t="s">
        <v>117</v>
      </c>
      <c r="E104" s="26"/>
      <c r="F104" s="71" t="s">
        <v>117</v>
      </c>
      <c r="G104" s="27" t="s">
        <v>117</v>
      </c>
      <c r="H104" s="24">
        <v>1658.3137381077343</v>
      </c>
      <c r="I104" s="24" t="s">
        <v>117</v>
      </c>
    </row>
    <row r="105" spans="1:12" x14ac:dyDescent="0.2">
      <c r="A105" s="10">
        <v>1</v>
      </c>
      <c r="B105" s="26" t="s">
        <v>179</v>
      </c>
      <c r="C105" s="24" t="s">
        <v>117</v>
      </c>
      <c r="D105" s="271">
        <v>2129.0814185258455</v>
      </c>
      <c r="E105" s="271"/>
      <c r="F105" s="271">
        <v>0.27587877877852429</v>
      </c>
      <c r="G105" s="26">
        <v>55.175755755704856</v>
      </c>
      <c r="H105" s="24" t="s">
        <v>117</v>
      </c>
      <c r="I105" s="24" t="s">
        <v>117</v>
      </c>
    </row>
    <row r="106" spans="1:12" hidden="1" x14ac:dyDescent="0.2">
      <c r="A106" s="10">
        <v>0</v>
      </c>
      <c r="B106" s="26" t="s">
        <v>180</v>
      </c>
      <c r="C106" s="24" t="s">
        <v>117</v>
      </c>
      <c r="D106" s="26" t="s">
        <v>117</v>
      </c>
      <c r="E106" s="26"/>
      <c r="F106" s="26" t="s">
        <v>117</v>
      </c>
      <c r="G106" s="26" t="s">
        <v>117</v>
      </c>
      <c r="H106" s="24" t="s">
        <v>117</v>
      </c>
      <c r="I106" s="24" t="s">
        <v>117</v>
      </c>
    </row>
    <row r="107" spans="1:12" x14ac:dyDescent="0.2">
      <c r="A107" s="10">
        <v>1</v>
      </c>
      <c r="B107" s="11" t="s">
        <v>181</v>
      </c>
      <c r="C107" s="9" t="s">
        <v>117</v>
      </c>
      <c r="D107" s="76">
        <v>1</v>
      </c>
      <c r="E107" s="77" t="s">
        <v>117</v>
      </c>
      <c r="F107" s="26">
        <v>169.62</v>
      </c>
      <c r="G107" s="26">
        <v>169.62</v>
      </c>
      <c r="H107" s="9" t="s">
        <v>117</v>
      </c>
      <c r="I107" s="9" t="s">
        <v>117</v>
      </c>
    </row>
    <row r="108" spans="1:12" x14ac:dyDescent="0.2">
      <c r="A108" s="10">
        <v>1</v>
      </c>
      <c r="B108" s="11" t="s">
        <v>182</v>
      </c>
      <c r="C108" s="9" t="s">
        <v>117</v>
      </c>
      <c r="D108" s="76">
        <v>1</v>
      </c>
      <c r="E108" s="77" t="s">
        <v>117</v>
      </c>
      <c r="F108" s="271">
        <v>0.56755089230060951</v>
      </c>
      <c r="G108" s="26">
        <v>96.267982352029392</v>
      </c>
      <c r="H108" s="24" t="s">
        <v>117</v>
      </c>
      <c r="I108" s="9" t="s">
        <v>117</v>
      </c>
    </row>
    <row r="109" spans="1:12" x14ac:dyDescent="0.2">
      <c r="A109" s="10">
        <v>1</v>
      </c>
      <c r="B109" s="11" t="s">
        <v>183</v>
      </c>
      <c r="C109" s="9" t="s">
        <v>117</v>
      </c>
      <c r="D109" s="76">
        <v>1</v>
      </c>
      <c r="E109" s="77" t="s">
        <v>117</v>
      </c>
      <c r="F109" s="26">
        <v>1337.25</v>
      </c>
      <c r="G109" s="26">
        <v>1337.25</v>
      </c>
      <c r="H109" s="24" t="s">
        <v>117</v>
      </c>
      <c r="I109" s="9" t="s">
        <v>117</v>
      </c>
    </row>
    <row r="110" spans="1:12" hidden="1" x14ac:dyDescent="0.2">
      <c r="A110" s="10">
        <v>0</v>
      </c>
      <c r="B110" s="11" t="e">
        <v>#N/A</v>
      </c>
      <c r="C110" s="9" t="s">
        <v>117</v>
      </c>
      <c r="D110" s="76" t="s">
        <v>117</v>
      </c>
      <c r="E110" s="77" t="s">
        <v>117</v>
      </c>
      <c r="F110" s="77" t="s">
        <v>117</v>
      </c>
      <c r="G110" s="78" t="s">
        <v>117</v>
      </c>
      <c r="H110" s="9" t="s">
        <v>117</v>
      </c>
      <c r="I110" s="9" t="s">
        <v>117</v>
      </c>
    </row>
    <row r="111" spans="1:12" hidden="1" x14ac:dyDescent="0.2">
      <c r="A111" s="10">
        <v>0</v>
      </c>
      <c r="B111" s="88" t="s">
        <v>185</v>
      </c>
      <c r="C111" s="9" t="s">
        <v>117</v>
      </c>
      <c r="D111" s="76" t="s">
        <v>117</v>
      </c>
      <c r="E111" s="77" t="s">
        <v>117</v>
      </c>
      <c r="F111" s="85" t="s">
        <v>117</v>
      </c>
      <c r="G111" s="89" t="s">
        <v>117</v>
      </c>
      <c r="H111" s="24" t="s">
        <v>117</v>
      </c>
      <c r="I111" s="9" t="s">
        <v>117</v>
      </c>
    </row>
    <row r="112" spans="1:12" x14ac:dyDescent="0.2">
      <c r="A112" s="10">
        <v>1</v>
      </c>
      <c r="B112" s="33" t="s">
        <v>7</v>
      </c>
      <c r="C112" s="34" t="s">
        <v>117</v>
      </c>
      <c r="D112" s="34" t="s">
        <v>117</v>
      </c>
      <c r="E112" s="35"/>
      <c r="F112" s="157" t="s">
        <v>117</v>
      </c>
      <c r="G112" s="36">
        <v>11006.961152513</v>
      </c>
      <c r="H112" s="35" t="s">
        <v>117</v>
      </c>
      <c r="I112" s="34" t="s">
        <v>117</v>
      </c>
      <c r="L112" s="63" t="e">
        <f>+L94-G105-G106</f>
        <v>#VALUE!</v>
      </c>
    </row>
    <row r="113" spans="1:14" x14ac:dyDescent="0.2">
      <c r="A113" s="10">
        <v>1</v>
      </c>
      <c r="B113" s="33" t="s">
        <v>8</v>
      </c>
      <c r="C113" s="42" t="s">
        <v>117</v>
      </c>
      <c r="D113" s="42" t="s">
        <v>117</v>
      </c>
      <c r="E113" s="41"/>
      <c r="F113" s="158">
        <v>0.3144846043575143</v>
      </c>
      <c r="G113" s="60" t="s">
        <v>117</v>
      </c>
      <c r="H113" s="42" t="s">
        <v>117</v>
      </c>
      <c r="I113" s="42" t="s">
        <v>117</v>
      </c>
      <c r="L113" s="10" t="e">
        <f>L112/G9-F113</f>
        <v>#VALUE!</v>
      </c>
      <c r="N113" s="10">
        <v>101.86018807723111</v>
      </c>
    </row>
    <row r="115" spans="1:14" x14ac:dyDescent="0.2">
      <c r="B115" s="10" t="s">
        <v>57</v>
      </c>
    </row>
  </sheetData>
  <autoFilter ref="A1:H113">
    <filterColumn colId="0">
      <filters>
        <filter val="1"/>
      </filters>
    </filterColumn>
  </autoFilter>
  <phoneticPr fontId="4" type="noConversion"/>
  <conditionalFormatting sqref="E25:E26 D22:D26 F22:I26 E22:E23 D20:I21 C33 D27:I27 C3:I3 I55:I73 D74:I80 I81 D82:I85 I86 D87:I89 I90:I91 I93 D92:I92 D31:I54 D55:H72">
    <cfRule type="cellIs" dxfId="17" priority="1" stopIfTrue="1" operator="equal">
      <formula>0</formula>
    </cfRule>
  </conditionalFormatting>
  <pageMargins left="0.75" right="0.75" top="1" bottom="1" header="0" footer="0"/>
  <pageSetup paperSize="9" scale="87" orientation="portrait" verticalDpi="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N115"/>
  <sheetViews>
    <sheetView workbookViewId="0"/>
  </sheetViews>
  <sheetFormatPr defaultRowHeight="12" x14ac:dyDescent="0.2"/>
  <cols>
    <col min="1" max="1" width="3.28515625" style="10" customWidth="1"/>
    <col min="2" max="2" width="40.7109375" style="10" customWidth="1"/>
    <col min="3" max="3" width="4.85546875" style="10" customWidth="1"/>
    <col min="4" max="4" width="10" style="10" customWidth="1"/>
    <col min="5" max="5" width="4.85546875" style="10" customWidth="1"/>
    <col min="6" max="6" width="9.7109375" style="10" customWidth="1"/>
    <col min="7" max="8" width="9.140625" style="10"/>
    <col min="9" max="9" width="9.140625" style="23"/>
    <col min="10" max="10" width="9.140625" style="10"/>
    <col min="11" max="11" width="0" style="10" hidden="1" customWidth="1"/>
    <col min="12" max="12" width="9.140625" style="10" hidden="1" customWidth="1"/>
    <col min="13" max="14" width="0" style="10" hidden="1" customWidth="1"/>
    <col min="15" max="16384" width="9.140625" style="10"/>
  </cols>
  <sheetData>
    <row r="1" spans="1:9" x14ac:dyDescent="0.2">
      <c r="C1" s="10">
        <v>2</v>
      </c>
      <c r="D1" s="10">
        <v>3</v>
      </c>
      <c r="F1" s="10">
        <v>6</v>
      </c>
      <c r="G1" s="10">
        <v>7</v>
      </c>
      <c r="H1" s="10">
        <v>8</v>
      </c>
    </row>
    <row r="2" spans="1:9" hidden="1" x14ac:dyDescent="0.2"/>
    <row r="3" spans="1:9" x14ac:dyDescent="0.2">
      <c r="A3" s="10">
        <v>1</v>
      </c>
      <c r="B3" s="95" t="s">
        <v>116</v>
      </c>
      <c r="C3" s="27" t="s">
        <v>117</v>
      </c>
      <c r="D3" s="27" t="s">
        <v>117</v>
      </c>
      <c r="E3" s="27"/>
      <c r="F3" s="27" t="s">
        <v>117</v>
      </c>
      <c r="G3" s="27" t="s">
        <v>117</v>
      </c>
      <c r="H3" s="27" t="s">
        <v>117</v>
      </c>
      <c r="I3" s="27" t="s">
        <v>117</v>
      </c>
    </row>
    <row r="4" spans="1:9" x14ac:dyDescent="0.2">
      <c r="A4" s="10">
        <v>1</v>
      </c>
      <c r="B4" s="95" t="s">
        <v>0</v>
      </c>
      <c r="C4" s="24" t="s">
        <v>117</v>
      </c>
      <c r="D4" s="24" t="s">
        <v>117</v>
      </c>
      <c r="E4" s="24"/>
      <c r="F4" s="24" t="s">
        <v>117</v>
      </c>
      <c r="G4" s="24" t="s">
        <v>117</v>
      </c>
      <c r="H4" s="24" t="s">
        <v>117</v>
      </c>
      <c r="I4" s="25" t="s">
        <v>117</v>
      </c>
    </row>
    <row r="5" spans="1:9" x14ac:dyDescent="0.2">
      <c r="A5" s="10">
        <v>1</v>
      </c>
      <c r="B5" s="24" t="s">
        <v>117</v>
      </c>
      <c r="C5" s="24" t="s">
        <v>117</v>
      </c>
      <c r="D5" s="61" t="s">
        <v>117</v>
      </c>
      <c r="E5" s="62"/>
      <c r="F5" s="62" t="s">
        <v>117</v>
      </c>
      <c r="G5" s="175" t="s">
        <v>118</v>
      </c>
      <c r="H5" s="62"/>
      <c r="I5" s="61" t="s">
        <v>117</v>
      </c>
    </row>
    <row r="6" spans="1:9" x14ac:dyDescent="0.2">
      <c r="A6" s="10">
        <v>1</v>
      </c>
      <c r="B6" s="79" t="s">
        <v>119</v>
      </c>
      <c r="C6" s="24" t="s">
        <v>117</v>
      </c>
      <c r="D6" s="61" t="s">
        <v>117</v>
      </c>
      <c r="E6" s="62"/>
      <c r="F6" s="62" t="s">
        <v>117</v>
      </c>
      <c r="G6" s="62" t="s">
        <v>117</v>
      </c>
      <c r="H6" s="62" t="s">
        <v>117</v>
      </c>
      <c r="I6" s="61" t="s">
        <v>117</v>
      </c>
    </row>
    <row r="7" spans="1:9" x14ac:dyDescent="0.2">
      <c r="A7" s="10">
        <v>1</v>
      </c>
      <c r="B7" s="95" t="s">
        <v>203</v>
      </c>
      <c r="C7" s="95"/>
      <c r="D7" s="61"/>
      <c r="E7" s="62"/>
      <c r="F7" s="62" t="s">
        <v>117</v>
      </c>
      <c r="G7" s="62" t="s">
        <v>117</v>
      </c>
      <c r="H7" s="62" t="s">
        <v>117</v>
      </c>
      <c r="I7" s="61" t="s">
        <v>117</v>
      </c>
    </row>
    <row r="8" spans="1:9" x14ac:dyDescent="0.2">
      <c r="A8" s="10">
        <v>1</v>
      </c>
      <c r="B8" s="24" t="s">
        <v>117</v>
      </c>
      <c r="C8" s="24" t="s">
        <v>117</v>
      </c>
      <c r="D8" s="61" t="s">
        <v>117</v>
      </c>
      <c r="E8" s="62"/>
      <c r="F8" s="62" t="s">
        <v>117</v>
      </c>
      <c r="G8" s="62" t="s">
        <v>117</v>
      </c>
      <c r="H8" s="62" t="s">
        <v>117</v>
      </c>
      <c r="I8" s="61" t="s">
        <v>117</v>
      </c>
    </row>
    <row r="9" spans="1:9" x14ac:dyDescent="0.2">
      <c r="A9" s="10">
        <v>1</v>
      </c>
      <c r="B9" s="95" t="s">
        <v>120</v>
      </c>
      <c r="C9" s="95" t="s">
        <v>117</v>
      </c>
      <c r="D9" s="101" t="s">
        <v>117</v>
      </c>
      <c r="E9" s="102"/>
      <c r="F9" s="102" t="s">
        <v>117</v>
      </c>
      <c r="G9" s="144">
        <v>35000</v>
      </c>
      <c r="H9" s="145" t="s">
        <v>1</v>
      </c>
      <c r="I9" s="61" t="s">
        <v>117</v>
      </c>
    </row>
    <row r="10" spans="1:9" x14ac:dyDescent="0.2">
      <c r="A10" s="10">
        <v>1</v>
      </c>
      <c r="B10" s="24" t="s">
        <v>117</v>
      </c>
      <c r="C10" s="24" t="s">
        <v>117</v>
      </c>
      <c r="D10" s="61" t="s">
        <v>117</v>
      </c>
      <c r="E10" s="62"/>
      <c r="F10" s="62" t="s">
        <v>117</v>
      </c>
      <c r="G10" s="96" t="s">
        <v>117</v>
      </c>
      <c r="H10" s="97" t="s">
        <v>117</v>
      </c>
      <c r="I10" s="61" t="s">
        <v>117</v>
      </c>
    </row>
    <row r="11" spans="1:9" x14ac:dyDescent="0.2">
      <c r="A11" s="10">
        <v>1</v>
      </c>
      <c r="B11" s="24" t="s">
        <v>121</v>
      </c>
      <c r="C11" s="24" t="s">
        <v>117</v>
      </c>
      <c r="D11" s="61" t="s">
        <v>117</v>
      </c>
      <c r="E11" s="62"/>
      <c r="F11" s="62" t="s">
        <v>117</v>
      </c>
      <c r="G11" s="96">
        <v>38888.888888888891</v>
      </c>
      <c r="H11" s="97" t="s">
        <v>1</v>
      </c>
      <c r="I11" s="61" t="s">
        <v>117</v>
      </c>
    </row>
    <row r="12" spans="1:9" x14ac:dyDescent="0.2">
      <c r="A12" s="10">
        <v>1</v>
      </c>
      <c r="B12" s="24" t="s">
        <v>122</v>
      </c>
      <c r="C12" s="24" t="s">
        <v>117</v>
      </c>
      <c r="D12" s="61" t="s">
        <v>117</v>
      </c>
      <c r="E12" s="62"/>
      <c r="F12" s="62" t="s">
        <v>117</v>
      </c>
      <c r="G12" s="40">
        <v>10</v>
      </c>
      <c r="H12" s="73" t="s">
        <v>2</v>
      </c>
      <c r="I12" s="61" t="s">
        <v>117</v>
      </c>
    </row>
    <row r="13" spans="1:9" x14ac:dyDescent="0.2">
      <c r="A13" s="10">
        <v>1</v>
      </c>
      <c r="B13" s="24" t="s">
        <v>117</v>
      </c>
      <c r="C13" s="24" t="s">
        <v>117</v>
      </c>
      <c r="D13" s="61" t="s">
        <v>117</v>
      </c>
      <c r="E13" s="62" t="s">
        <v>117</v>
      </c>
      <c r="F13" s="62" t="s">
        <v>117</v>
      </c>
      <c r="G13" s="62" t="s">
        <v>117</v>
      </c>
      <c r="H13" s="62" t="s">
        <v>117</v>
      </c>
      <c r="I13" s="61" t="s">
        <v>117</v>
      </c>
    </row>
    <row r="14" spans="1:9" x14ac:dyDescent="0.2">
      <c r="A14" s="10">
        <v>1</v>
      </c>
      <c r="B14" s="24" t="s">
        <v>117</v>
      </c>
      <c r="C14" s="24" t="s">
        <v>117</v>
      </c>
      <c r="D14" s="61" t="s">
        <v>117</v>
      </c>
      <c r="E14" s="62"/>
      <c r="F14" s="62" t="s">
        <v>117</v>
      </c>
      <c r="G14" s="40" t="s">
        <v>117</v>
      </c>
      <c r="H14" s="73" t="s">
        <v>117</v>
      </c>
      <c r="I14" s="61" t="s">
        <v>117</v>
      </c>
    </row>
    <row r="15" spans="1:9" x14ac:dyDescent="0.2">
      <c r="A15" s="10">
        <v>1</v>
      </c>
      <c r="B15" s="24" t="s">
        <v>123</v>
      </c>
      <c r="C15" s="24" t="s">
        <v>117</v>
      </c>
      <c r="D15" s="61" t="s">
        <v>117</v>
      </c>
      <c r="E15" s="62"/>
      <c r="F15" s="62" t="s">
        <v>117</v>
      </c>
      <c r="G15" s="248">
        <v>0.5</v>
      </c>
      <c r="H15" s="73" t="s">
        <v>3</v>
      </c>
      <c r="I15" s="61" t="s">
        <v>117</v>
      </c>
    </row>
    <row r="16" spans="1:9" x14ac:dyDescent="0.2">
      <c r="A16" s="10">
        <v>1</v>
      </c>
      <c r="B16" s="24" t="s">
        <v>124</v>
      </c>
      <c r="C16" s="24" t="s">
        <v>117</v>
      </c>
      <c r="D16" s="61" t="s">
        <v>117</v>
      </c>
      <c r="E16" s="62"/>
      <c r="F16" s="62" t="s">
        <v>117</v>
      </c>
      <c r="G16" s="40">
        <v>1</v>
      </c>
      <c r="H16" s="73" t="s">
        <v>125</v>
      </c>
      <c r="I16" s="61" t="s">
        <v>117</v>
      </c>
    </row>
    <row r="17" spans="1:12" x14ac:dyDescent="0.2">
      <c r="A17" s="10">
        <v>1</v>
      </c>
      <c r="B17" s="24" t="s">
        <v>117</v>
      </c>
      <c r="C17" s="24" t="s">
        <v>117</v>
      </c>
      <c r="D17" s="61" t="s">
        <v>117</v>
      </c>
      <c r="E17" s="62"/>
      <c r="F17" s="62" t="s">
        <v>117</v>
      </c>
      <c r="G17" s="40" t="s">
        <v>117</v>
      </c>
      <c r="H17" s="73" t="s">
        <v>117</v>
      </c>
      <c r="I17" s="61" t="s">
        <v>117</v>
      </c>
    </row>
    <row r="18" spans="1:12" x14ac:dyDescent="0.2">
      <c r="A18" s="10">
        <v>1</v>
      </c>
      <c r="B18" s="24" t="s">
        <v>126</v>
      </c>
      <c r="C18" s="25" t="s">
        <v>117</v>
      </c>
      <c r="D18" s="25" t="s">
        <v>117</v>
      </c>
      <c r="E18" s="25" t="s">
        <v>117</v>
      </c>
      <c r="F18" s="25" t="s">
        <v>117</v>
      </c>
      <c r="G18" s="40">
        <v>10.288</v>
      </c>
      <c r="H18" s="73" t="s">
        <v>2</v>
      </c>
      <c r="I18" s="25" t="s">
        <v>117</v>
      </c>
    </row>
    <row r="19" spans="1:12" customFormat="1" ht="12.75" x14ac:dyDescent="0.2">
      <c r="A19" s="10">
        <v>1</v>
      </c>
      <c r="B19" s="24" t="s">
        <v>117</v>
      </c>
      <c r="C19" s="21" t="s">
        <v>117</v>
      </c>
      <c r="D19" s="68" t="s">
        <v>117</v>
      </c>
      <c r="E19" s="69" t="s">
        <v>117</v>
      </c>
      <c r="F19" s="69" t="s">
        <v>117</v>
      </c>
      <c r="G19" s="69" t="s">
        <v>117</v>
      </c>
      <c r="H19" s="69" t="s">
        <v>117</v>
      </c>
      <c r="I19" s="68" t="s">
        <v>117</v>
      </c>
    </row>
    <row r="20" spans="1:12" customFormat="1" ht="12.75" hidden="1" x14ac:dyDescent="0.2">
      <c r="A20" s="10">
        <v>0</v>
      </c>
      <c r="B20" s="24" t="s">
        <v>127</v>
      </c>
      <c r="C20" s="27" t="s">
        <v>117</v>
      </c>
      <c r="D20" s="27" t="s">
        <v>117</v>
      </c>
      <c r="E20" s="24" t="s">
        <v>117</v>
      </c>
      <c r="F20" s="28" t="s">
        <v>117</v>
      </c>
      <c r="G20" s="27" t="s">
        <v>117</v>
      </c>
      <c r="H20" s="24" t="s">
        <v>117</v>
      </c>
      <c r="I20" s="25" t="s">
        <v>117</v>
      </c>
    </row>
    <row r="21" spans="1:12" customFormat="1" ht="12.75" x14ac:dyDescent="0.2">
      <c r="A21" s="10">
        <v>1</v>
      </c>
      <c r="B21" s="24" t="s">
        <v>187</v>
      </c>
      <c r="C21" s="15" t="s">
        <v>117</v>
      </c>
      <c r="D21" s="15" t="s">
        <v>117</v>
      </c>
      <c r="E21" s="14" t="s">
        <v>117</v>
      </c>
      <c r="F21" s="14" t="s">
        <v>117</v>
      </c>
      <c r="G21" s="216">
        <v>750000</v>
      </c>
      <c r="H21" s="14" t="s">
        <v>188</v>
      </c>
      <c r="I21" s="14" t="s">
        <v>117</v>
      </c>
    </row>
    <row r="22" spans="1:12" customFormat="1" ht="12.75" hidden="1" x14ac:dyDescent="0.2">
      <c r="A22" s="10">
        <v>0</v>
      </c>
      <c r="B22" s="24" t="s">
        <v>117</v>
      </c>
      <c r="C22" s="15" t="s">
        <v>117</v>
      </c>
      <c r="D22" s="17" t="s">
        <v>117</v>
      </c>
      <c r="E22" s="14" t="s">
        <v>117</v>
      </c>
      <c r="F22" s="18" t="s">
        <v>117</v>
      </c>
      <c r="G22" s="15" t="s">
        <v>117</v>
      </c>
      <c r="H22" s="14" t="s">
        <v>117</v>
      </c>
      <c r="I22" s="14" t="s">
        <v>117</v>
      </c>
    </row>
    <row r="23" spans="1:12" customFormat="1" ht="12.75" hidden="1" x14ac:dyDescent="0.2">
      <c r="A23" s="10">
        <v>0</v>
      </c>
      <c r="B23" s="24" t="s">
        <v>117</v>
      </c>
      <c r="C23" s="15" t="s">
        <v>117</v>
      </c>
      <c r="D23" s="17" t="s">
        <v>117</v>
      </c>
      <c r="E23" s="14" t="s">
        <v>117</v>
      </c>
      <c r="F23" s="18" t="s">
        <v>117</v>
      </c>
      <c r="G23" s="15" t="s">
        <v>117</v>
      </c>
      <c r="H23" s="14" t="s">
        <v>117</v>
      </c>
      <c r="I23" s="14" t="s">
        <v>117</v>
      </c>
    </row>
    <row r="24" spans="1:12" customFormat="1" ht="14.25" hidden="1" x14ac:dyDescent="0.2">
      <c r="A24" s="10">
        <v>0</v>
      </c>
      <c r="B24" s="24" t="s">
        <v>117</v>
      </c>
      <c r="C24" s="15" t="s">
        <v>117</v>
      </c>
      <c r="D24" s="17" t="s">
        <v>117</v>
      </c>
      <c r="E24" s="19" t="s">
        <v>117</v>
      </c>
      <c r="F24" s="18" t="s">
        <v>117</v>
      </c>
      <c r="G24" s="15" t="s">
        <v>117</v>
      </c>
      <c r="H24" s="14" t="s">
        <v>117</v>
      </c>
      <c r="I24" s="14" t="s">
        <v>117</v>
      </c>
    </row>
    <row r="25" spans="1:12" customFormat="1" ht="12.75" hidden="1" x14ac:dyDescent="0.2">
      <c r="A25" s="10">
        <v>0</v>
      </c>
      <c r="B25" s="24" t="s">
        <v>117</v>
      </c>
      <c r="C25" s="15" t="s">
        <v>117</v>
      </c>
      <c r="D25" s="15" t="s">
        <v>117</v>
      </c>
      <c r="E25" s="14" t="s">
        <v>117</v>
      </c>
      <c r="F25" s="18" t="s">
        <v>117</v>
      </c>
      <c r="G25" s="15" t="s">
        <v>117</v>
      </c>
      <c r="H25" s="14" t="s">
        <v>117</v>
      </c>
      <c r="I25" s="14" t="s">
        <v>117</v>
      </c>
    </row>
    <row r="26" spans="1:12" customFormat="1" ht="12.75" hidden="1" x14ac:dyDescent="0.2">
      <c r="A26" s="10">
        <v>0</v>
      </c>
      <c r="B26" s="24" t="s">
        <v>117</v>
      </c>
      <c r="C26" s="15" t="s">
        <v>117</v>
      </c>
      <c r="D26" s="17" t="s">
        <v>117</v>
      </c>
      <c r="E26" s="14" t="s">
        <v>117</v>
      </c>
      <c r="F26" s="18" t="s">
        <v>117</v>
      </c>
      <c r="G26" s="15" t="s">
        <v>117</v>
      </c>
      <c r="H26" s="14" t="s">
        <v>117</v>
      </c>
      <c r="I26" s="14" t="s">
        <v>117</v>
      </c>
    </row>
    <row r="27" spans="1:12" customFormat="1" ht="12.75" hidden="1" x14ac:dyDescent="0.2">
      <c r="A27" s="10">
        <v>0</v>
      </c>
      <c r="B27" s="24" t="s">
        <v>117</v>
      </c>
      <c r="C27" s="15" t="s">
        <v>117</v>
      </c>
      <c r="D27" s="15" t="s">
        <v>117</v>
      </c>
      <c r="E27" s="14" t="s">
        <v>117</v>
      </c>
      <c r="F27" s="18" t="s">
        <v>117</v>
      </c>
      <c r="G27" s="15" t="s">
        <v>117</v>
      </c>
      <c r="H27" s="14" t="s">
        <v>117</v>
      </c>
      <c r="I27" s="14" t="s">
        <v>117</v>
      </c>
    </row>
    <row r="28" spans="1:12" x14ac:dyDescent="0.2">
      <c r="A28" s="10">
        <v>1</v>
      </c>
      <c r="B28" s="24"/>
      <c r="C28" s="27" t="s">
        <v>117</v>
      </c>
      <c r="D28" s="61" t="s">
        <v>117</v>
      </c>
      <c r="E28" s="62"/>
      <c r="F28" s="62" t="s">
        <v>117</v>
      </c>
      <c r="G28" s="62" t="s">
        <v>117</v>
      </c>
      <c r="H28" s="62" t="s">
        <v>117</v>
      </c>
      <c r="I28" s="61" t="s">
        <v>117</v>
      </c>
      <c r="L28" s="10" t="s">
        <v>9</v>
      </c>
    </row>
    <row r="29" spans="1:12" x14ac:dyDescent="0.2">
      <c r="A29" s="10">
        <v>1</v>
      </c>
      <c r="B29" s="146">
        <v>0</v>
      </c>
      <c r="C29" s="38" t="s">
        <v>117</v>
      </c>
      <c r="D29" s="147" t="s">
        <v>130</v>
      </c>
      <c r="E29" s="148"/>
      <c r="F29" s="148" t="s">
        <v>131</v>
      </c>
      <c r="G29" s="148" t="s">
        <v>132</v>
      </c>
      <c r="H29" s="148" t="s">
        <v>117</v>
      </c>
      <c r="I29" s="147" t="s">
        <v>133</v>
      </c>
    </row>
    <row r="30" spans="1:12" x14ac:dyDescent="0.2">
      <c r="A30" s="10">
        <v>1</v>
      </c>
      <c r="B30" s="149" t="s">
        <v>134</v>
      </c>
      <c r="C30" s="42" t="s">
        <v>117</v>
      </c>
      <c r="D30" s="150" t="s">
        <v>3</v>
      </c>
      <c r="E30" s="150"/>
      <c r="F30" s="150" t="s">
        <v>135</v>
      </c>
      <c r="G30" s="150" t="s">
        <v>108</v>
      </c>
      <c r="H30" s="150" t="s">
        <v>117</v>
      </c>
      <c r="I30" s="151" t="s">
        <v>136</v>
      </c>
    </row>
    <row r="31" spans="1:12" hidden="1" x14ac:dyDescent="0.2">
      <c r="A31" s="10">
        <v>0</v>
      </c>
      <c r="B31" s="32" t="s">
        <v>137</v>
      </c>
      <c r="C31" s="27" t="s">
        <v>117</v>
      </c>
      <c r="D31" s="27" t="s">
        <v>117</v>
      </c>
      <c r="E31" s="27"/>
      <c r="F31" s="27" t="s">
        <v>117</v>
      </c>
      <c r="G31" s="27" t="s">
        <v>117</v>
      </c>
      <c r="H31" s="27" t="s">
        <v>117</v>
      </c>
      <c r="I31" s="27" t="s">
        <v>117</v>
      </c>
      <c r="L31" s="63" t="str">
        <f>+H31</f>
        <v/>
      </c>
    </row>
    <row r="32" spans="1:12" customFormat="1" ht="12.75" hidden="1" x14ac:dyDescent="0.2">
      <c r="A32" s="10">
        <v>0</v>
      </c>
      <c r="B32" s="4" t="s">
        <v>189</v>
      </c>
      <c r="C32" s="44" t="s">
        <v>117</v>
      </c>
      <c r="D32" s="1" t="s">
        <v>117</v>
      </c>
      <c r="E32" s="3" t="s">
        <v>117</v>
      </c>
      <c r="F32" s="45" t="s">
        <v>117</v>
      </c>
      <c r="G32" s="14" t="s">
        <v>117</v>
      </c>
      <c r="H32" s="14" t="s">
        <v>117</v>
      </c>
      <c r="I32" s="14" t="s">
        <v>117</v>
      </c>
    </row>
    <row r="33" spans="1:12" x14ac:dyDescent="0.2">
      <c r="A33" s="10">
        <v>1</v>
      </c>
      <c r="B33" s="43" t="s">
        <v>140</v>
      </c>
      <c r="C33" s="91" t="s">
        <v>117</v>
      </c>
      <c r="D33" s="92" t="s">
        <v>117</v>
      </c>
      <c r="E33" s="91"/>
      <c r="F33" s="93" t="s">
        <v>117</v>
      </c>
      <c r="G33" s="91" t="s">
        <v>117</v>
      </c>
      <c r="H33" s="91">
        <v>2124.0169410352282</v>
      </c>
      <c r="I33" s="91" t="s">
        <v>117</v>
      </c>
      <c r="L33" s="10">
        <f>SUBTOTAL(9,G34:G54)</f>
        <v>2124.0169410352282</v>
      </c>
    </row>
    <row r="34" spans="1:12" x14ac:dyDescent="0.2">
      <c r="A34" s="10">
        <v>1</v>
      </c>
      <c r="B34" s="26" t="s">
        <v>141</v>
      </c>
      <c r="C34" s="27" t="s">
        <v>117</v>
      </c>
      <c r="D34" s="27">
        <v>750000</v>
      </c>
      <c r="E34" s="27"/>
      <c r="F34" s="71">
        <v>1.2999999999999999E-3</v>
      </c>
      <c r="G34" s="27">
        <v>975</v>
      </c>
      <c r="H34" s="27" t="s">
        <v>117</v>
      </c>
      <c r="I34" s="27">
        <v>7.0939754948752265</v>
      </c>
    </row>
    <row r="35" spans="1:12" x14ac:dyDescent="0.2">
      <c r="A35" s="10">
        <v>1</v>
      </c>
      <c r="B35" s="26" t="s">
        <v>144</v>
      </c>
      <c r="C35" s="27" t="s">
        <v>117</v>
      </c>
      <c r="D35" s="27">
        <v>2</v>
      </c>
      <c r="E35" s="27"/>
      <c r="F35" s="71">
        <v>5.76</v>
      </c>
      <c r="G35" s="27">
        <v>11.52</v>
      </c>
      <c r="H35" s="27" t="s">
        <v>117</v>
      </c>
      <c r="I35" s="27">
        <v>8.381804892406422E-2</v>
      </c>
    </row>
    <row r="36" spans="1:12" x14ac:dyDescent="0.2">
      <c r="A36" s="10">
        <v>1</v>
      </c>
      <c r="B36" s="26" t="s">
        <v>143</v>
      </c>
      <c r="C36" s="27" t="s">
        <v>117</v>
      </c>
      <c r="D36" s="27">
        <v>2</v>
      </c>
      <c r="E36" s="27"/>
      <c r="F36" s="71">
        <v>4.76</v>
      </c>
      <c r="G36" s="27">
        <v>9.52</v>
      </c>
      <c r="H36" s="27" t="s">
        <v>117</v>
      </c>
      <c r="I36" s="27">
        <v>6.9266304319191951E-2</v>
      </c>
    </row>
    <row r="37" spans="1:12" x14ac:dyDescent="0.2">
      <c r="A37" s="10">
        <v>1</v>
      </c>
      <c r="B37" s="26" t="s">
        <v>146</v>
      </c>
      <c r="C37" s="27" t="s">
        <v>117</v>
      </c>
      <c r="D37" s="27">
        <v>626.62393162393164</v>
      </c>
      <c r="E37" s="27"/>
      <c r="F37" s="71">
        <v>0.32874869700773224</v>
      </c>
      <c r="G37" s="27">
        <v>206.00180103522982</v>
      </c>
      <c r="H37" s="27" t="s">
        <v>117</v>
      </c>
      <c r="I37" s="27">
        <v>1.498842798404187</v>
      </c>
    </row>
    <row r="38" spans="1:12" hidden="1" x14ac:dyDescent="0.2">
      <c r="A38" s="10">
        <v>0</v>
      </c>
      <c r="B38" s="11" t="s">
        <v>53</v>
      </c>
      <c r="C38" s="75" t="s">
        <v>117</v>
      </c>
      <c r="D38" s="27">
        <v>84</v>
      </c>
      <c r="E38" s="9" t="s">
        <v>117</v>
      </c>
      <c r="F38" s="28" t="s">
        <v>117</v>
      </c>
      <c r="G38" s="27" t="s">
        <v>117</v>
      </c>
      <c r="H38" s="24" t="s">
        <v>117</v>
      </c>
      <c r="I38" s="24" t="s">
        <v>117</v>
      </c>
    </row>
    <row r="39" spans="1:12" s="153" customFormat="1" ht="12.75" hidden="1" x14ac:dyDescent="0.2">
      <c r="A39" s="152">
        <v>0</v>
      </c>
      <c r="B39" s="4" t="s">
        <v>12</v>
      </c>
      <c r="C39" s="44" t="s">
        <v>117</v>
      </c>
      <c r="D39" s="46">
        <v>52.500000000000007</v>
      </c>
      <c r="E39" s="3" t="s">
        <v>117</v>
      </c>
      <c r="F39" s="6" t="s">
        <v>117</v>
      </c>
      <c r="G39" s="15" t="s">
        <v>117</v>
      </c>
      <c r="H39" s="14" t="s">
        <v>117</v>
      </c>
      <c r="I39" s="14" t="s">
        <v>117</v>
      </c>
    </row>
    <row r="40" spans="1:12" s="153" customFormat="1" ht="12.75" hidden="1" x14ac:dyDescent="0.2">
      <c r="A40" s="152">
        <v>0</v>
      </c>
      <c r="B40" s="4" t="s">
        <v>54</v>
      </c>
      <c r="C40" s="44" t="s">
        <v>117</v>
      </c>
      <c r="D40" s="46">
        <v>126</v>
      </c>
      <c r="E40" s="3" t="s">
        <v>117</v>
      </c>
      <c r="F40" s="6" t="s">
        <v>117</v>
      </c>
      <c r="G40" s="15" t="s">
        <v>117</v>
      </c>
      <c r="H40" s="14" t="s">
        <v>117</v>
      </c>
      <c r="I40" s="14" t="s">
        <v>117</v>
      </c>
    </row>
    <row r="41" spans="1:12" s="152" customFormat="1" x14ac:dyDescent="0.2">
      <c r="A41" s="152">
        <v>1</v>
      </c>
      <c r="B41" s="98" t="s">
        <v>147</v>
      </c>
      <c r="C41" s="99" t="s">
        <v>117</v>
      </c>
      <c r="D41" s="99" t="s">
        <v>117</v>
      </c>
      <c r="E41" s="99" t="s">
        <v>117</v>
      </c>
      <c r="F41" s="100" t="s">
        <v>117</v>
      </c>
      <c r="G41" s="99">
        <v>711.97513999999865</v>
      </c>
      <c r="H41" s="99" t="s">
        <v>117</v>
      </c>
      <c r="I41" s="99">
        <v>5.1802402011490765</v>
      </c>
    </row>
    <row r="42" spans="1:12" hidden="1" x14ac:dyDescent="0.2">
      <c r="A42" s="10">
        <v>0</v>
      </c>
      <c r="B42" s="26" t="s">
        <v>190</v>
      </c>
      <c r="C42" s="27" t="s">
        <v>117</v>
      </c>
      <c r="D42" s="27">
        <v>0.6</v>
      </c>
      <c r="E42" s="27" t="s">
        <v>117</v>
      </c>
      <c r="F42" s="71">
        <v>55.516999999999996</v>
      </c>
      <c r="G42" s="27">
        <v>33.310199999999995</v>
      </c>
      <c r="H42" s="27" t="s">
        <v>117</v>
      </c>
      <c r="I42" s="27">
        <v>0.24236076156860792</v>
      </c>
    </row>
    <row r="43" spans="1:12" hidden="1" x14ac:dyDescent="0.2">
      <c r="A43" s="10">
        <v>0</v>
      </c>
      <c r="B43" s="26" t="s">
        <v>191</v>
      </c>
      <c r="C43" s="27" t="s">
        <v>117</v>
      </c>
      <c r="D43" s="27">
        <v>4</v>
      </c>
      <c r="E43" s="27"/>
      <c r="F43" s="71">
        <v>15.450000000000001</v>
      </c>
      <c r="G43" s="27">
        <v>61.800000000000004</v>
      </c>
      <c r="H43" s="27" t="s">
        <v>117</v>
      </c>
      <c r="I43" s="27">
        <v>0.44964890829055293</v>
      </c>
    </row>
    <row r="44" spans="1:12" hidden="1" x14ac:dyDescent="0.2">
      <c r="A44" s="10">
        <v>0</v>
      </c>
      <c r="B44" s="26" t="s">
        <v>192</v>
      </c>
      <c r="C44" s="27" t="s">
        <v>117</v>
      </c>
      <c r="D44" s="27">
        <v>0.8</v>
      </c>
      <c r="E44" s="27"/>
      <c r="F44" s="71">
        <v>44.557799999999993</v>
      </c>
      <c r="G44" s="27">
        <v>35.646239999999999</v>
      </c>
      <c r="H44" s="27" t="s">
        <v>117</v>
      </c>
      <c r="I44" s="27">
        <v>0.2593574903019909</v>
      </c>
    </row>
    <row r="45" spans="1:12" hidden="1" x14ac:dyDescent="0.2">
      <c r="A45" s="10">
        <v>0</v>
      </c>
      <c r="B45" s="26" t="s">
        <v>193</v>
      </c>
      <c r="C45" s="27" t="s">
        <v>117</v>
      </c>
      <c r="D45" s="27">
        <v>0.6</v>
      </c>
      <c r="E45" s="27"/>
      <c r="F45" s="71">
        <v>14.935</v>
      </c>
      <c r="G45" s="27">
        <v>8.9610000000000003</v>
      </c>
      <c r="H45" s="27" t="s">
        <v>117</v>
      </c>
      <c r="I45" s="27">
        <v>6.519909170213016E-2</v>
      </c>
    </row>
    <row r="46" spans="1:12" hidden="1" x14ac:dyDescent="0.2">
      <c r="A46" s="10">
        <v>0</v>
      </c>
      <c r="B46" s="26" t="s">
        <v>194</v>
      </c>
      <c r="C46" s="27" t="s">
        <v>117</v>
      </c>
      <c r="D46" s="27">
        <v>0.45</v>
      </c>
      <c r="E46" s="27"/>
      <c r="F46" s="71">
        <v>227.83599999999996</v>
      </c>
      <c r="G46" s="27">
        <v>102.52619999999999</v>
      </c>
      <c r="H46" s="27" t="s">
        <v>117</v>
      </c>
      <c r="I46" s="27">
        <v>0.74596753885402711</v>
      </c>
    </row>
    <row r="47" spans="1:12" hidden="1" x14ac:dyDescent="0.2">
      <c r="A47" s="10">
        <v>0</v>
      </c>
      <c r="B47" s="26" t="s">
        <v>195</v>
      </c>
      <c r="C47" s="27" t="s">
        <v>117</v>
      </c>
      <c r="D47" s="27">
        <v>7</v>
      </c>
      <c r="E47" s="27"/>
      <c r="F47" s="71">
        <v>11.051900000000002</v>
      </c>
      <c r="G47" s="27">
        <v>77.36330000000001</v>
      </c>
      <c r="H47" s="27" t="s">
        <v>117</v>
      </c>
      <c r="I47" s="27">
        <v>0.56288549169505708</v>
      </c>
    </row>
    <row r="48" spans="1:12" hidden="1" x14ac:dyDescent="0.2">
      <c r="A48" s="10">
        <v>0</v>
      </c>
      <c r="B48" s="26" t="s">
        <v>196</v>
      </c>
      <c r="C48" s="27" t="s">
        <v>117</v>
      </c>
      <c r="D48" s="27">
        <v>1</v>
      </c>
      <c r="E48" s="27"/>
      <c r="F48" s="71">
        <v>140.46110000000002</v>
      </c>
      <c r="G48" s="27">
        <v>140.46110000000002</v>
      </c>
      <c r="H48" s="27" t="s">
        <v>117</v>
      </c>
      <c r="I48" s="27">
        <v>1.0219770270597115</v>
      </c>
    </row>
    <row r="49" spans="1:12" hidden="1" x14ac:dyDescent="0.2">
      <c r="A49" s="10">
        <v>0</v>
      </c>
      <c r="B49" s="26" t="s">
        <v>197</v>
      </c>
      <c r="C49" s="27" t="s">
        <v>117</v>
      </c>
      <c r="D49" s="27">
        <v>1</v>
      </c>
      <c r="E49" s="27"/>
      <c r="F49" s="71">
        <v>62.1708</v>
      </c>
      <c r="G49" s="27">
        <v>62.1708</v>
      </c>
      <c r="H49" s="27" t="s">
        <v>117</v>
      </c>
      <c r="I49" s="27">
        <v>0.45234680174029612</v>
      </c>
    </row>
    <row r="50" spans="1:12" hidden="1" x14ac:dyDescent="0.2">
      <c r="A50" s="10">
        <v>0</v>
      </c>
      <c r="B50" s="26" t="s">
        <v>154</v>
      </c>
      <c r="C50" s="27" t="s">
        <v>117</v>
      </c>
      <c r="D50" s="27">
        <v>1</v>
      </c>
      <c r="E50" s="27"/>
      <c r="F50" s="71">
        <v>44.083999999999996</v>
      </c>
      <c r="G50" s="27">
        <v>44.083999999999996</v>
      </c>
      <c r="H50" s="27" t="s">
        <v>117</v>
      </c>
      <c r="I50" s="27">
        <v>0.32074955458059434</v>
      </c>
    </row>
    <row r="51" spans="1:12" hidden="1" x14ac:dyDescent="0.2">
      <c r="A51" s="10">
        <v>0</v>
      </c>
      <c r="B51" s="26" t="s">
        <v>198</v>
      </c>
      <c r="C51" s="27" t="s">
        <v>117</v>
      </c>
      <c r="D51" s="27">
        <v>2</v>
      </c>
      <c r="E51" s="27"/>
      <c r="F51" s="71">
        <v>8.5593000000000004</v>
      </c>
      <c r="G51" s="27">
        <v>17.118600000000001</v>
      </c>
      <c r="H51" s="27" t="s">
        <v>117</v>
      </c>
      <c r="I51" s="27">
        <v>0.12455274759648313</v>
      </c>
      <c r="L51" s="63"/>
    </row>
    <row r="52" spans="1:12" hidden="1" x14ac:dyDescent="0.2">
      <c r="A52" s="10">
        <v>0</v>
      </c>
      <c r="B52" s="26" t="s">
        <v>199</v>
      </c>
      <c r="C52" s="27" t="s">
        <v>117</v>
      </c>
      <c r="D52" s="27">
        <v>5</v>
      </c>
      <c r="E52" s="27"/>
      <c r="F52" s="71">
        <v>19.981999999999999</v>
      </c>
      <c r="G52" s="27">
        <v>99.91</v>
      </c>
      <c r="H52" s="27" t="s">
        <v>117</v>
      </c>
      <c r="I52" s="27">
        <v>0.72693240173639373</v>
      </c>
      <c r="L52" s="152"/>
    </row>
    <row r="53" spans="1:12" hidden="1" x14ac:dyDescent="0.2">
      <c r="A53" s="10">
        <v>0</v>
      </c>
      <c r="B53" s="26" t="s">
        <v>200</v>
      </c>
      <c r="C53" s="27" t="s">
        <v>117</v>
      </c>
      <c r="D53" s="27">
        <v>1.4000000000000001</v>
      </c>
      <c r="E53" s="27"/>
      <c r="F53" s="71">
        <v>20.445500000000003</v>
      </c>
      <c r="G53" s="27">
        <v>28.623700000000007</v>
      </c>
      <c r="H53" s="27" t="s">
        <v>117</v>
      </c>
      <c r="I53" s="27">
        <v>0.2082623860232411</v>
      </c>
      <c r="L53" s="152"/>
    </row>
    <row r="54" spans="1:12" s="176" customFormat="1" x14ac:dyDescent="0.2">
      <c r="A54" s="10">
        <v>1</v>
      </c>
      <c r="B54" s="26" t="s">
        <v>201</v>
      </c>
      <c r="C54" s="27" t="s">
        <v>117</v>
      </c>
      <c r="D54" s="27">
        <v>3500</v>
      </c>
      <c r="E54" s="27"/>
      <c r="F54" s="71">
        <v>0.06</v>
      </c>
      <c r="G54" s="27">
        <v>210</v>
      </c>
      <c r="H54" s="27" t="s">
        <v>117</v>
      </c>
      <c r="I54" s="27">
        <v>1.5279331835115872</v>
      </c>
      <c r="L54" s="223">
        <f>SUM(G55:G74)</f>
        <v>5716.4255887106647</v>
      </c>
    </row>
    <row r="55" spans="1:12" x14ac:dyDescent="0.2">
      <c r="A55" s="176">
        <v>1</v>
      </c>
      <c r="B55" s="88" t="s">
        <v>157</v>
      </c>
      <c r="C55" s="167" t="s">
        <v>117</v>
      </c>
      <c r="D55" s="245" t="s">
        <v>117</v>
      </c>
      <c r="E55" s="168" t="s">
        <v>117</v>
      </c>
      <c r="F55" s="169" t="s">
        <v>117</v>
      </c>
      <c r="G55" s="91" t="s">
        <v>117</v>
      </c>
      <c r="H55" s="95">
        <v>5716.4255887106647</v>
      </c>
      <c r="I55" s="95" t="s">
        <v>117</v>
      </c>
    </row>
    <row r="56" spans="1:12" x14ac:dyDescent="0.2">
      <c r="A56" s="10">
        <v>1</v>
      </c>
      <c r="B56" s="11" t="s">
        <v>158</v>
      </c>
      <c r="C56" s="75" t="s">
        <v>117</v>
      </c>
      <c r="D56" s="27">
        <v>1.6</v>
      </c>
      <c r="E56" s="9" t="s">
        <v>117</v>
      </c>
      <c r="F56" s="28">
        <v>45</v>
      </c>
      <c r="G56" s="27">
        <v>72</v>
      </c>
      <c r="H56" s="9" t="s">
        <v>117</v>
      </c>
      <c r="I56" s="24">
        <v>0.52386280577540134</v>
      </c>
    </row>
    <row r="57" spans="1:12" ht="12.75" x14ac:dyDescent="0.2">
      <c r="A57" s="10">
        <v>1</v>
      </c>
      <c r="B57" s="11" t="s">
        <v>159</v>
      </c>
      <c r="C57" s="75" t="s">
        <v>117</v>
      </c>
      <c r="D57" s="27">
        <v>3569</v>
      </c>
      <c r="E57" s="9" t="s">
        <v>117</v>
      </c>
      <c r="F57" s="154">
        <v>0.2</v>
      </c>
      <c r="G57" s="27">
        <v>713.80000000000007</v>
      </c>
      <c r="H57" s="9" t="s">
        <v>117</v>
      </c>
      <c r="I57" s="24">
        <v>5.1935176494789097</v>
      </c>
      <c r="L57"/>
    </row>
    <row r="58" spans="1:12" ht="12.75" x14ac:dyDescent="0.2">
      <c r="A58" s="10">
        <v>1</v>
      </c>
      <c r="B58" s="11" t="s">
        <v>160</v>
      </c>
      <c r="C58" s="75" t="s">
        <v>117</v>
      </c>
      <c r="D58" s="27">
        <v>1000000</v>
      </c>
      <c r="E58" s="9" t="s">
        <v>117</v>
      </c>
      <c r="F58" s="28">
        <v>2.5000000000000001E-4</v>
      </c>
      <c r="G58" s="27">
        <v>250</v>
      </c>
      <c r="H58" s="9" t="s">
        <v>117</v>
      </c>
      <c r="I58" s="24">
        <v>1.8189680756090325</v>
      </c>
      <c r="L58"/>
    </row>
    <row r="59" spans="1:12" customFormat="1" ht="12.75" x14ac:dyDescent="0.2">
      <c r="A59" s="10">
        <v>1</v>
      </c>
      <c r="B59" s="4" t="s">
        <v>161</v>
      </c>
      <c r="C59" s="44" t="s">
        <v>117</v>
      </c>
      <c r="D59" s="1">
        <v>35000</v>
      </c>
      <c r="E59" s="3" t="s">
        <v>117</v>
      </c>
      <c r="F59" s="217">
        <v>0.05</v>
      </c>
      <c r="G59" s="1">
        <v>1750</v>
      </c>
      <c r="H59" s="3" t="s">
        <v>117</v>
      </c>
      <c r="I59" s="14">
        <v>12.732776529263226</v>
      </c>
    </row>
    <row r="60" spans="1:12" customFormat="1" ht="12.75" x14ac:dyDescent="0.2">
      <c r="A60" s="10">
        <v>1</v>
      </c>
      <c r="B60" s="4" t="s">
        <v>162</v>
      </c>
      <c r="C60" s="44" t="s">
        <v>117</v>
      </c>
      <c r="D60" s="1">
        <v>468</v>
      </c>
      <c r="E60" s="3" t="s">
        <v>117</v>
      </c>
      <c r="F60" s="217">
        <v>4.5353448275862052</v>
      </c>
      <c r="G60" s="1">
        <v>2122.5413793103439</v>
      </c>
      <c r="H60" s="3" t="s">
        <v>117</v>
      </c>
      <c r="I60" s="14">
        <v>15.443340032498712</v>
      </c>
    </row>
    <row r="61" spans="1:12" customFormat="1" ht="12.75" hidden="1" x14ac:dyDescent="0.2">
      <c r="A61" s="10">
        <v>0</v>
      </c>
      <c r="B61" s="4">
        <v>0</v>
      </c>
      <c r="C61" s="44" t="s">
        <v>117</v>
      </c>
      <c r="D61" s="1" t="s">
        <v>117</v>
      </c>
      <c r="E61" s="3" t="s">
        <v>117</v>
      </c>
      <c r="F61" s="3" t="s">
        <v>117</v>
      </c>
      <c r="G61" s="1" t="s">
        <v>117</v>
      </c>
      <c r="H61" s="3" t="s">
        <v>117</v>
      </c>
      <c r="I61" s="14" t="s">
        <v>117</v>
      </c>
    </row>
    <row r="62" spans="1:12" customFormat="1" ht="12.75" hidden="1" x14ac:dyDescent="0.2">
      <c r="A62" s="10">
        <v>0</v>
      </c>
      <c r="B62" s="4">
        <v>0</v>
      </c>
      <c r="C62" s="44" t="s">
        <v>117</v>
      </c>
      <c r="D62" s="1" t="s">
        <v>117</v>
      </c>
      <c r="E62" s="3" t="s">
        <v>117</v>
      </c>
      <c r="F62" s="3" t="s">
        <v>117</v>
      </c>
      <c r="G62" s="1" t="s">
        <v>117</v>
      </c>
      <c r="H62" s="3" t="s">
        <v>117</v>
      </c>
      <c r="I62" s="14" t="s">
        <v>117</v>
      </c>
    </row>
    <row r="63" spans="1:12" customFormat="1" ht="12.75" hidden="1" x14ac:dyDescent="0.2">
      <c r="A63" s="10">
        <v>0</v>
      </c>
      <c r="B63" s="4">
        <v>0</v>
      </c>
      <c r="C63" s="44" t="s">
        <v>117</v>
      </c>
      <c r="D63" s="1" t="s">
        <v>117</v>
      </c>
      <c r="E63" s="3" t="s">
        <v>117</v>
      </c>
      <c r="F63" s="3" t="s">
        <v>117</v>
      </c>
      <c r="G63" s="1" t="s">
        <v>117</v>
      </c>
      <c r="H63" s="3" t="s">
        <v>117</v>
      </c>
      <c r="I63" s="14" t="s">
        <v>117</v>
      </c>
    </row>
    <row r="64" spans="1:12" customFormat="1" ht="12.75" hidden="1" x14ac:dyDescent="0.2">
      <c r="A64" s="10">
        <v>0</v>
      </c>
      <c r="B64" s="4">
        <v>0</v>
      </c>
      <c r="C64" s="44" t="s">
        <v>117</v>
      </c>
      <c r="D64" s="1" t="s">
        <v>117</v>
      </c>
      <c r="E64" s="3" t="s">
        <v>117</v>
      </c>
      <c r="F64" s="3" t="s">
        <v>117</v>
      </c>
      <c r="G64" s="1" t="s">
        <v>117</v>
      </c>
      <c r="H64" s="3" t="s">
        <v>117</v>
      </c>
      <c r="I64" s="14" t="s">
        <v>117</v>
      </c>
    </row>
    <row r="65" spans="1:12" customFormat="1" ht="12.75" hidden="1" x14ac:dyDescent="0.2">
      <c r="A65" s="10">
        <v>0</v>
      </c>
      <c r="B65" s="4">
        <v>0</v>
      </c>
      <c r="C65" s="44" t="s">
        <v>117</v>
      </c>
      <c r="D65" s="1" t="s">
        <v>117</v>
      </c>
      <c r="E65" s="3" t="s">
        <v>117</v>
      </c>
      <c r="F65" s="3" t="s">
        <v>117</v>
      </c>
      <c r="G65" s="1" t="s">
        <v>117</v>
      </c>
      <c r="H65" s="3" t="s">
        <v>117</v>
      </c>
      <c r="I65" s="14" t="s">
        <v>117</v>
      </c>
    </row>
    <row r="66" spans="1:12" customFormat="1" ht="12.75" hidden="1" x14ac:dyDescent="0.2">
      <c r="A66" s="10">
        <v>0</v>
      </c>
      <c r="B66" s="4">
        <v>0</v>
      </c>
      <c r="C66" s="44" t="s">
        <v>117</v>
      </c>
      <c r="D66" s="1" t="s">
        <v>117</v>
      </c>
      <c r="E66" s="3" t="s">
        <v>117</v>
      </c>
      <c r="F66" s="3" t="s">
        <v>117</v>
      </c>
      <c r="G66" s="1" t="s">
        <v>117</v>
      </c>
      <c r="H66" s="3" t="s">
        <v>117</v>
      </c>
      <c r="I66" s="14" t="s">
        <v>117</v>
      </c>
    </row>
    <row r="67" spans="1:12" customFormat="1" ht="12.75" hidden="1" x14ac:dyDescent="0.2">
      <c r="A67" s="10">
        <v>0</v>
      </c>
      <c r="B67" s="4">
        <v>0</v>
      </c>
      <c r="C67" s="44" t="s">
        <v>117</v>
      </c>
      <c r="D67" s="1" t="s">
        <v>117</v>
      </c>
      <c r="E67" s="3" t="s">
        <v>117</v>
      </c>
      <c r="F67" s="3" t="s">
        <v>117</v>
      </c>
      <c r="G67" s="1" t="s">
        <v>117</v>
      </c>
      <c r="H67" s="3" t="s">
        <v>117</v>
      </c>
      <c r="I67" s="14" t="s">
        <v>117</v>
      </c>
    </row>
    <row r="68" spans="1:12" customFormat="1" ht="12.75" hidden="1" x14ac:dyDescent="0.2">
      <c r="A68" s="10">
        <v>0</v>
      </c>
      <c r="B68" s="4">
        <v>0</v>
      </c>
      <c r="C68" s="44" t="s">
        <v>117</v>
      </c>
      <c r="D68" s="1" t="s">
        <v>117</v>
      </c>
      <c r="E68" s="3" t="s">
        <v>117</v>
      </c>
      <c r="F68" s="3" t="s">
        <v>117</v>
      </c>
      <c r="G68" s="1" t="s">
        <v>117</v>
      </c>
      <c r="H68" s="3" t="s">
        <v>117</v>
      </c>
      <c r="I68" s="14" t="s">
        <v>117</v>
      </c>
    </row>
    <row r="69" spans="1:12" customFormat="1" ht="12.75" hidden="1" x14ac:dyDescent="0.2">
      <c r="A69" s="10">
        <v>0</v>
      </c>
      <c r="B69" s="4">
        <v>0</v>
      </c>
      <c r="C69" s="44" t="s">
        <v>117</v>
      </c>
      <c r="D69" s="1" t="s">
        <v>117</v>
      </c>
      <c r="E69" s="3" t="s">
        <v>117</v>
      </c>
      <c r="F69" s="3" t="s">
        <v>117</v>
      </c>
      <c r="G69" s="1" t="s">
        <v>117</v>
      </c>
      <c r="H69" s="3" t="s">
        <v>117</v>
      </c>
      <c r="I69" s="14" t="s">
        <v>117</v>
      </c>
    </row>
    <row r="70" spans="1:12" customFormat="1" ht="12.75" hidden="1" x14ac:dyDescent="0.2">
      <c r="A70" s="10">
        <v>0</v>
      </c>
      <c r="B70" s="4">
        <v>0</v>
      </c>
      <c r="C70" s="44" t="s">
        <v>117</v>
      </c>
      <c r="D70" s="1" t="s">
        <v>117</v>
      </c>
      <c r="E70" s="3" t="s">
        <v>117</v>
      </c>
      <c r="F70" s="3" t="s">
        <v>117</v>
      </c>
      <c r="G70" s="1" t="s">
        <v>117</v>
      </c>
      <c r="H70" s="3" t="s">
        <v>117</v>
      </c>
      <c r="I70" s="14" t="s">
        <v>117</v>
      </c>
    </row>
    <row r="71" spans="1:12" customFormat="1" ht="12.75" hidden="1" x14ac:dyDescent="0.2">
      <c r="A71" s="10">
        <v>0</v>
      </c>
      <c r="B71" s="4">
        <v>0</v>
      </c>
      <c r="C71" s="44" t="s">
        <v>117</v>
      </c>
      <c r="D71" s="1" t="s">
        <v>117</v>
      </c>
      <c r="E71" s="3" t="s">
        <v>117</v>
      </c>
      <c r="F71" s="3" t="s">
        <v>117</v>
      </c>
      <c r="G71" s="1" t="s">
        <v>117</v>
      </c>
      <c r="H71" s="3" t="s">
        <v>117</v>
      </c>
      <c r="I71" s="14" t="s">
        <v>117</v>
      </c>
    </row>
    <row r="72" spans="1:12" customFormat="1" ht="12.75" hidden="1" x14ac:dyDescent="0.2">
      <c r="A72" s="10">
        <v>0</v>
      </c>
      <c r="B72" s="4">
        <v>0</v>
      </c>
      <c r="C72" s="44" t="s">
        <v>117</v>
      </c>
      <c r="D72" s="1" t="s">
        <v>117</v>
      </c>
      <c r="E72" s="3" t="s">
        <v>117</v>
      </c>
      <c r="F72" s="3" t="s">
        <v>117</v>
      </c>
      <c r="G72" s="1" t="s">
        <v>117</v>
      </c>
      <c r="H72" s="3" t="s">
        <v>117</v>
      </c>
      <c r="I72" s="14" t="s">
        <v>117</v>
      </c>
    </row>
    <row r="73" spans="1:12" x14ac:dyDescent="0.2">
      <c r="A73" s="10">
        <v>1</v>
      </c>
      <c r="B73" s="11" t="s">
        <v>163</v>
      </c>
      <c r="C73" s="9" t="s">
        <v>117</v>
      </c>
      <c r="D73" s="26" t="s">
        <v>117</v>
      </c>
      <c r="E73" s="77" t="s">
        <v>117</v>
      </c>
      <c r="F73" s="71" t="s">
        <v>117</v>
      </c>
      <c r="G73" s="30">
        <v>771.6</v>
      </c>
      <c r="H73" s="24" t="s">
        <v>117</v>
      </c>
      <c r="I73" s="24">
        <v>5.6140630685597177</v>
      </c>
    </row>
    <row r="74" spans="1:12" x14ac:dyDescent="0.2">
      <c r="A74" s="10">
        <v>1</v>
      </c>
      <c r="B74" s="26" t="s">
        <v>164</v>
      </c>
      <c r="C74" s="24" t="s">
        <v>117</v>
      </c>
      <c r="D74" s="27" t="s">
        <v>117</v>
      </c>
      <c r="E74" s="27"/>
      <c r="F74" s="71" t="s">
        <v>117</v>
      </c>
      <c r="G74" s="27">
        <v>36.484209400319997</v>
      </c>
      <c r="H74" s="27" t="s">
        <v>117</v>
      </c>
      <c r="I74" s="27">
        <v>0.26545444865206813</v>
      </c>
    </row>
    <row r="75" spans="1:12" x14ac:dyDescent="0.2">
      <c r="A75" s="10">
        <v>1</v>
      </c>
      <c r="B75" s="94" t="s">
        <v>165</v>
      </c>
      <c r="C75" s="95" t="s">
        <v>117</v>
      </c>
      <c r="D75" s="91" t="s">
        <v>117</v>
      </c>
      <c r="E75" s="91"/>
      <c r="F75" s="93" t="s">
        <v>117</v>
      </c>
      <c r="G75" s="91" t="s">
        <v>117</v>
      </c>
      <c r="H75" s="91">
        <v>1527.814464</v>
      </c>
      <c r="I75" s="91" t="s">
        <v>117</v>
      </c>
      <c r="L75" s="63">
        <f>SUM(G76:G81)</f>
        <v>1527.814464</v>
      </c>
    </row>
    <row r="76" spans="1:12" x14ac:dyDescent="0.2">
      <c r="A76" s="10">
        <v>1</v>
      </c>
      <c r="B76" s="26" t="s">
        <v>202</v>
      </c>
      <c r="C76" s="24" t="s">
        <v>117</v>
      </c>
      <c r="D76" s="27">
        <v>117</v>
      </c>
      <c r="E76" s="27" t="s">
        <v>117</v>
      </c>
      <c r="F76" s="71" t="s">
        <v>117</v>
      </c>
      <c r="G76" s="27">
        <v>975</v>
      </c>
      <c r="H76" s="27" t="s">
        <v>117</v>
      </c>
      <c r="I76" s="27">
        <v>7.0939754948752265</v>
      </c>
    </row>
    <row r="77" spans="1:12" x14ac:dyDescent="0.2">
      <c r="A77" s="10">
        <v>1</v>
      </c>
      <c r="B77" s="26" t="s">
        <v>166</v>
      </c>
      <c r="C77" s="24" t="s">
        <v>117</v>
      </c>
      <c r="D77" s="27">
        <v>0.8</v>
      </c>
      <c r="E77" s="27"/>
      <c r="F77" s="71" t="s">
        <v>117</v>
      </c>
      <c r="G77" s="27">
        <v>552.81446400000004</v>
      </c>
      <c r="H77" s="27" t="s">
        <v>117</v>
      </c>
      <c r="I77" s="27">
        <v>4.0222074470036757</v>
      </c>
    </row>
    <row r="78" spans="1:12" hidden="1" x14ac:dyDescent="0.2">
      <c r="A78" s="10">
        <v>0</v>
      </c>
      <c r="B78" s="26">
        <v>0</v>
      </c>
      <c r="C78" s="24" t="s">
        <v>117</v>
      </c>
      <c r="D78" s="27" t="s">
        <v>117</v>
      </c>
      <c r="E78" s="27"/>
      <c r="F78" s="70" t="s">
        <v>117</v>
      </c>
      <c r="G78" s="27" t="s">
        <v>117</v>
      </c>
      <c r="H78" s="27" t="s">
        <v>117</v>
      </c>
      <c r="I78" s="27" t="s">
        <v>117</v>
      </c>
    </row>
    <row r="79" spans="1:12" hidden="1" x14ac:dyDescent="0.2">
      <c r="A79" s="10">
        <v>0</v>
      </c>
      <c r="B79" s="26">
        <v>0</v>
      </c>
      <c r="C79" s="24" t="s">
        <v>117</v>
      </c>
      <c r="D79" s="27" t="s">
        <v>117</v>
      </c>
      <c r="E79" s="27" t="s">
        <v>117</v>
      </c>
      <c r="F79" s="70" t="s">
        <v>117</v>
      </c>
      <c r="G79" s="27" t="s">
        <v>117</v>
      </c>
      <c r="H79" s="27" t="s">
        <v>117</v>
      </c>
      <c r="I79" s="27" t="s">
        <v>117</v>
      </c>
    </row>
    <row r="80" spans="1:12" hidden="1" x14ac:dyDescent="0.2">
      <c r="A80" s="10">
        <v>0</v>
      </c>
      <c r="B80" s="26">
        <v>0</v>
      </c>
      <c r="C80" s="24" t="s">
        <v>117</v>
      </c>
      <c r="D80" s="27" t="s">
        <v>117</v>
      </c>
      <c r="E80" s="27" t="s">
        <v>117</v>
      </c>
      <c r="F80" s="70" t="s">
        <v>117</v>
      </c>
      <c r="G80" s="27" t="s">
        <v>117</v>
      </c>
      <c r="H80" s="27" t="s">
        <v>117</v>
      </c>
      <c r="I80" s="27" t="s">
        <v>117</v>
      </c>
    </row>
    <row r="81" spans="1:12" customFormat="1" ht="12.75" hidden="1" x14ac:dyDescent="0.2">
      <c r="A81" s="10">
        <v>0</v>
      </c>
      <c r="B81" s="4">
        <v>0</v>
      </c>
      <c r="C81" s="3" t="s">
        <v>117</v>
      </c>
      <c r="D81" s="16" t="s">
        <v>117</v>
      </c>
      <c r="E81" s="48" t="s">
        <v>117</v>
      </c>
      <c r="F81" s="44" t="s">
        <v>117</v>
      </c>
      <c r="G81" s="49" t="s">
        <v>117</v>
      </c>
      <c r="H81" s="3" t="s">
        <v>117</v>
      </c>
      <c r="I81" s="14" t="s">
        <v>117</v>
      </c>
    </row>
    <row r="82" spans="1:12" x14ac:dyDescent="0.2">
      <c r="A82" s="10">
        <v>1</v>
      </c>
      <c r="B82" s="94" t="s">
        <v>167</v>
      </c>
      <c r="C82" s="95" t="s">
        <v>117</v>
      </c>
      <c r="D82" s="91" t="s">
        <v>117</v>
      </c>
      <c r="E82" s="91"/>
      <c r="F82" s="93" t="s">
        <v>117</v>
      </c>
      <c r="G82" s="91" t="s">
        <v>117</v>
      </c>
      <c r="H82" s="91">
        <v>2881.7845491590283</v>
      </c>
      <c r="I82" s="91" t="s">
        <v>117</v>
      </c>
      <c r="L82" s="63">
        <f>SUM(G83:G84)</f>
        <v>2881.7845491590283</v>
      </c>
    </row>
    <row r="83" spans="1:12" x14ac:dyDescent="0.2">
      <c r="A83" s="10">
        <v>1</v>
      </c>
      <c r="B83" s="31" t="s">
        <v>168</v>
      </c>
      <c r="C83" s="24" t="s">
        <v>117</v>
      </c>
      <c r="D83" s="27">
        <v>90.801562466564334</v>
      </c>
      <c r="E83" s="27"/>
      <c r="F83" s="71">
        <v>19.274245947670757</v>
      </c>
      <c r="G83" s="27">
        <v>1750.1316474133507</v>
      </c>
      <c r="H83" s="27" t="s">
        <v>117</v>
      </c>
      <c r="I83" s="27">
        <v>12.733734379031713</v>
      </c>
    </row>
    <row r="84" spans="1:12" x14ac:dyDescent="0.2">
      <c r="A84" s="10">
        <v>1</v>
      </c>
      <c r="B84" s="31" t="s">
        <v>169</v>
      </c>
      <c r="C84" s="24" t="s">
        <v>117</v>
      </c>
      <c r="D84" s="27">
        <v>183.29433466795859</v>
      </c>
      <c r="E84" s="27"/>
      <c r="F84" s="71">
        <v>6.1739655172413794</v>
      </c>
      <c r="G84" s="27">
        <v>1131.6529017456776</v>
      </c>
      <c r="H84" s="27" t="s">
        <v>117</v>
      </c>
      <c r="I84" s="27">
        <v>8.2337620037828501</v>
      </c>
    </row>
    <row r="85" spans="1:12" x14ac:dyDescent="0.2">
      <c r="A85" s="10">
        <v>1</v>
      </c>
      <c r="B85" s="94" t="s">
        <v>170</v>
      </c>
      <c r="C85" s="95" t="s">
        <v>117</v>
      </c>
      <c r="D85" s="91" t="s">
        <v>117</v>
      </c>
      <c r="E85" s="91"/>
      <c r="F85" s="93" t="s">
        <v>117</v>
      </c>
      <c r="G85" s="91" t="s">
        <v>117</v>
      </c>
      <c r="H85" s="91">
        <v>992.80558153027869</v>
      </c>
      <c r="I85" s="91" t="s">
        <v>117</v>
      </c>
      <c r="L85" s="63">
        <f>SUM(G86:G91)</f>
        <v>992.80558153027869</v>
      </c>
    </row>
    <row r="86" spans="1:12" customFormat="1" ht="12.75" hidden="1" x14ac:dyDescent="0.2">
      <c r="A86" s="10">
        <v>0</v>
      </c>
      <c r="B86" s="5" t="s">
        <v>171</v>
      </c>
      <c r="C86" s="3" t="s">
        <v>117</v>
      </c>
      <c r="D86" s="47" t="s">
        <v>117</v>
      </c>
      <c r="E86" s="48" t="s">
        <v>117</v>
      </c>
      <c r="F86" s="50" t="s">
        <v>117</v>
      </c>
      <c r="G86" s="2" t="s">
        <v>117</v>
      </c>
      <c r="H86" s="3" t="s">
        <v>117</v>
      </c>
      <c r="I86" s="14" t="s">
        <v>117</v>
      </c>
    </row>
    <row r="87" spans="1:12" x14ac:dyDescent="0.2">
      <c r="A87" s="10">
        <v>1</v>
      </c>
      <c r="B87" s="31" t="s">
        <v>172</v>
      </c>
      <c r="C87" s="24" t="s">
        <v>117</v>
      </c>
      <c r="D87" s="27" t="s">
        <v>117</v>
      </c>
      <c r="E87" s="27"/>
      <c r="F87" s="71" t="s">
        <v>117</v>
      </c>
      <c r="G87" s="27">
        <v>388.48893575532543</v>
      </c>
      <c r="H87" s="27" t="s">
        <v>117</v>
      </c>
      <c r="I87" s="27">
        <v>2.8265958874650612</v>
      </c>
    </row>
    <row r="88" spans="1:12" x14ac:dyDescent="0.2">
      <c r="A88" s="10">
        <v>1</v>
      </c>
      <c r="B88" s="31" t="s">
        <v>173</v>
      </c>
      <c r="C88" s="24" t="s">
        <v>117</v>
      </c>
      <c r="D88" s="27" t="s">
        <v>117</v>
      </c>
      <c r="E88" s="27"/>
      <c r="F88" s="71" t="s">
        <v>117</v>
      </c>
      <c r="G88" s="27">
        <v>410.9077028618002</v>
      </c>
      <c r="H88" s="27" t="s">
        <v>117</v>
      </c>
      <c r="I88" s="27">
        <v>2.9897119741098273</v>
      </c>
    </row>
    <row r="89" spans="1:12" x14ac:dyDescent="0.2">
      <c r="A89" s="10">
        <v>1</v>
      </c>
      <c r="B89" s="31" t="s">
        <v>174</v>
      </c>
      <c r="C89" s="24" t="s">
        <v>117</v>
      </c>
      <c r="D89" s="27" t="s">
        <v>117</v>
      </c>
      <c r="E89" s="27"/>
      <c r="F89" s="71" t="s">
        <v>117</v>
      </c>
      <c r="G89" s="27">
        <v>193.40894291315311</v>
      </c>
      <c r="H89" s="27" t="s">
        <v>117</v>
      </c>
      <c r="I89" s="27">
        <v>1.4072187707852613</v>
      </c>
    </row>
    <row r="90" spans="1:12" customFormat="1" ht="12.75" hidden="1" x14ac:dyDescent="0.2">
      <c r="A90" s="10">
        <v>0</v>
      </c>
      <c r="B90" s="4">
        <v>0</v>
      </c>
      <c r="C90" s="3" t="s">
        <v>117</v>
      </c>
      <c r="D90" s="3" t="s">
        <v>117</v>
      </c>
      <c r="E90" s="48" t="s">
        <v>117</v>
      </c>
      <c r="F90" s="44" t="s">
        <v>117</v>
      </c>
      <c r="G90" s="15" t="s">
        <v>117</v>
      </c>
      <c r="H90" s="16" t="s">
        <v>117</v>
      </c>
      <c r="I90" s="14" t="s">
        <v>117</v>
      </c>
    </row>
    <row r="91" spans="1:12" customFormat="1" ht="12.75" hidden="1" x14ac:dyDescent="0.2">
      <c r="A91" s="10">
        <v>0</v>
      </c>
      <c r="B91" s="5" t="s">
        <v>175</v>
      </c>
      <c r="C91" s="3" t="s">
        <v>117</v>
      </c>
      <c r="D91" s="51" t="s">
        <v>117</v>
      </c>
      <c r="E91" s="48" t="s">
        <v>117</v>
      </c>
      <c r="F91" s="44" t="s">
        <v>117</v>
      </c>
      <c r="G91" s="52" t="s">
        <v>117</v>
      </c>
      <c r="H91" s="3" t="s">
        <v>117</v>
      </c>
      <c r="I91" s="14" t="s">
        <v>117</v>
      </c>
    </row>
    <row r="92" spans="1:12" x14ac:dyDescent="0.2">
      <c r="A92" s="10">
        <v>1</v>
      </c>
      <c r="B92" s="31" t="s">
        <v>176</v>
      </c>
      <c r="C92" s="24" t="s">
        <v>117</v>
      </c>
      <c r="D92" s="27" t="s">
        <v>117</v>
      </c>
      <c r="E92" s="27"/>
      <c r="F92" s="71" t="s">
        <v>117</v>
      </c>
      <c r="G92" s="27">
        <v>501.2093739887332</v>
      </c>
      <c r="H92" s="27" t="s">
        <v>117</v>
      </c>
      <c r="I92" s="27">
        <v>3.6467354019259752</v>
      </c>
      <c r="L92" s="63">
        <f>+G92</f>
        <v>501.2093739887332</v>
      </c>
    </row>
    <row r="93" spans="1:12" customFormat="1" ht="12.75" hidden="1" x14ac:dyDescent="0.2">
      <c r="A93" s="10">
        <v>0</v>
      </c>
      <c r="B93" s="3">
        <v>0</v>
      </c>
      <c r="C93" s="3" t="s">
        <v>117</v>
      </c>
      <c r="D93" s="3" t="s">
        <v>117</v>
      </c>
      <c r="E93" s="48" t="s">
        <v>117</v>
      </c>
      <c r="F93" s="44" t="s">
        <v>117</v>
      </c>
      <c r="G93" s="15" t="s">
        <v>117</v>
      </c>
      <c r="H93" s="14" t="s">
        <v>117</v>
      </c>
      <c r="I93" s="14" t="s">
        <v>117</v>
      </c>
    </row>
    <row r="94" spans="1:12" x14ac:dyDescent="0.2">
      <c r="A94" s="10">
        <v>1</v>
      </c>
      <c r="B94" s="37" t="s">
        <v>4</v>
      </c>
      <c r="C94" s="38" t="s">
        <v>117</v>
      </c>
      <c r="D94" s="64" t="s">
        <v>117</v>
      </c>
      <c r="E94" s="65"/>
      <c r="F94" s="155" t="s">
        <v>117</v>
      </c>
      <c r="G94" s="39">
        <v>13744.056498423934</v>
      </c>
      <c r="H94" s="38" t="s">
        <v>117</v>
      </c>
      <c r="I94" s="38">
        <v>100</v>
      </c>
      <c r="K94" s="63"/>
      <c r="L94" s="63">
        <f>SUM(L31:L92)</f>
        <v>13744.056498423934</v>
      </c>
    </row>
    <row r="95" spans="1:12" customFormat="1" ht="12.75" hidden="1" x14ac:dyDescent="0.2">
      <c r="A95" s="10">
        <v>0</v>
      </c>
      <c r="B95" s="5" t="s">
        <v>49</v>
      </c>
      <c r="C95" s="3" t="s">
        <v>117</v>
      </c>
      <c r="D95" s="3" t="s">
        <v>117</v>
      </c>
      <c r="E95" s="48" t="s">
        <v>117</v>
      </c>
      <c r="F95" s="44" t="s">
        <v>117</v>
      </c>
      <c r="G95" s="15" t="s">
        <v>117</v>
      </c>
      <c r="H95" s="14" t="s">
        <v>117</v>
      </c>
      <c r="I95" s="3" t="s">
        <v>117</v>
      </c>
    </row>
    <row r="96" spans="1:12" customFormat="1" ht="12.75" hidden="1" x14ac:dyDescent="0.2">
      <c r="A96" s="10">
        <v>0</v>
      </c>
      <c r="B96" s="47">
        <v>0</v>
      </c>
      <c r="C96" s="3" t="s">
        <v>117</v>
      </c>
      <c r="D96" s="47" t="s">
        <v>117</v>
      </c>
      <c r="E96" s="48" t="s">
        <v>117</v>
      </c>
      <c r="F96" s="48" t="s">
        <v>117</v>
      </c>
      <c r="G96" s="53" t="s">
        <v>117</v>
      </c>
      <c r="H96" s="14" t="s">
        <v>117</v>
      </c>
      <c r="I96" s="3" t="s">
        <v>117</v>
      </c>
    </row>
    <row r="97" spans="1:12" customFormat="1" ht="12.75" hidden="1" x14ac:dyDescent="0.2">
      <c r="A97" s="10">
        <v>0</v>
      </c>
      <c r="B97" s="47">
        <v>0</v>
      </c>
      <c r="C97" s="3" t="s">
        <v>117</v>
      </c>
      <c r="D97" s="47" t="s">
        <v>117</v>
      </c>
      <c r="E97" s="48" t="s">
        <v>117</v>
      </c>
      <c r="F97" s="48" t="s">
        <v>117</v>
      </c>
      <c r="G97" s="53" t="s">
        <v>117</v>
      </c>
      <c r="H97" s="3" t="s">
        <v>117</v>
      </c>
      <c r="I97" s="3" t="s">
        <v>117</v>
      </c>
    </row>
    <row r="98" spans="1:12" customFormat="1" ht="12.75" hidden="1" x14ac:dyDescent="0.2">
      <c r="A98" s="10">
        <v>0</v>
      </c>
      <c r="B98" s="47">
        <v>0</v>
      </c>
      <c r="C98" s="3" t="s">
        <v>117</v>
      </c>
      <c r="D98" s="47" t="s">
        <v>117</v>
      </c>
      <c r="E98" s="48" t="s">
        <v>117</v>
      </c>
      <c r="F98" s="48" t="s">
        <v>117</v>
      </c>
      <c r="G98" s="53" t="s">
        <v>117</v>
      </c>
      <c r="H98" s="3" t="s">
        <v>117</v>
      </c>
      <c r="I98" s="3" t="s">
        <v>117</v>
      </c>
    </row>
    <row r="99" spans="1:12" x14ac:dyDescent="0.2">
      <c r="A99" s="10">
        <v>1</v>
      </c>
      <c r="B99" s="41" t="s">
        <v>5</v>
      </c>
      <c r="C99" s="42" t="s">
        <v>117</v>
      </c>
      <c r="D99" s="66" t="s">
        <v>117</v>
      </c>
      <c r="E99" s="66"/>
      <c r="F99" s="156" t="s">
        <v>117</v>
      </c>
      <c r="G99" s="41">
        <v>13744.056498423934</v>
      </c>
      <c r="H99" s="57" t="s">
        <v>117</v>
      </c>
      <c r="I99" s="57" t="s">
        <v>117</v>
      </c>
    </row>
    <row r="100" spans="1:12" x14ac:dyDescent="0.2">
      <c r="A100" s="10">
        <v>1</v>
      </c>
      <c r="B100" s="33" t="s">
        <v>177</v>
      </c>
      <c r="C100" s="42" t="s">
        <v>117</v>
      </c>
      <c r="D100" s="67" t="s">
        <v>117</v>
      </c>
      <c r="E100" s="59"/>
      <c r="F100" s="170">
        <v>0.39268732852639809</v>
      </c>
      <c r="G100" s="35" t="s">
        <v>117</v>
      </c>
      <c r="H100" s="59" t="s">
        <v>117</v>
      </c>
      <c r="I100" s="59" t="s">
        <v>117</v>
      </c>
    </row>
    <row r="101" spans="1:12" customFormat="1" ht="12.75" hidden="1" x14ac:dyDescent="0.2">
      <c r="A101" s="10">
        <v>0</v>
      </c>
      <c r="B101" s="5">
        <v>0</v>
      </c>
      <c r="C101" s="3" t="s">
        <v>117</v>
      </c>
      <c r="D101" s="16" t="s">
        <v>117</v>
      </c>
      <c r="E101" s="16" t="s">
        <v>117</v>
      </c>
      <c r="F101" s="15" t="s">
        <v>117</v>
      </c>
      <c r="G101" s="20" t="s">
        <v>117</v>
      </c>
      <c r="H101" s="3" t="s">
        <v>117</v>
      </c>
      <c r="I101" s="3" t="s">
        <v>117</v>
      </c>
    </row>
    <row r="102" spans="1:12" customFormat="1" ht="12.75" hidden="1" x14ac:dyDescent="0.2">
      <c r="A102" s="10">
        <v>0</v>
      </c>
      <c r="B102" s="5">
        <v>0</v>
      </c>
      <c r="C102" s="54" t="s">
        <v>117</v>
      </c>
      <c r="D102" s="21" t="s">
        <v>117</v>
      </c>
      <c r="E102" s="21" t="s">
        <v>117</v>
      </c>
      <c r="F102" s="21" t="s">
        <v>117</v>
      </c>
      <c r="G102" s="22" t="s">
        <v>117</v>
      </c>
      <c r="H102" s="3" t="s">
        <v>117</v>
      </c>
      <c r="I102" s="3" t="s">
        <v>117</v>
      </c>
    </row>
    <row r="103" spans="1:12" x14ac:dyDescent="0.2">
      <c r="A103" s="10">
        <v>1</v>
      </c>
      <c r="B103" s="43" t="s">
        <v>6</v>
      </c>
      <c r="C103" s="24" t="s">
        <v>117</v>
      </c>
      <c r="D103" s="24" t="s">
        <v>117</v>
      </c>
      <c r="E103" s="26"/>
      <c r="F103" s="71" t="s">
        <v>117</v>
      </c>
      <c r="G103" s="27" t="s">
        <v>117</v>
      </c>
      <c r="H103" s="24">
        <v>1658.3137381077343</v>
      </c>
      <c r="I103" s="24" t="s">
        <v>117</v>
      </c>
    </row>
    <row r="104" spans="1:12" hidden="1" x14ac:dyDescent="0.2">
      <c r="A104" s="10">
        <v>0</v>
      </c>
      <c r="B104" s="43" t="s">
        <v>178</v>
      </c>
      <c r="C104" s="24" t="s">
        <v>117</v>
      </c>
      <c r="D104" s="24" t="s">
        <v>117</v>
      </c>
      <c r="E104" s="26"/>
      <c r="F104" s="71" t="s">
        <v>117</v>
      </c>
      <c r="G104" s="27" t="s">
        <v>117</v>
      </c>
      <c r="H104" s="24">
        <v>1658.3137381077343</v>
      </c>
      <c r="I104" s="24" t="s">
        <v>117</v>
      </c>
    </row>
    <row r="105" spans="1:12" x14ac:dyDescent="0.2">
      <c r="A105" s="10">
        <v>1</v>
      </c>
      <c r="B105" s="26" t="s">
        <v>179</v>
      </c>
      <c r="C105" s="24" t="s">
        <v>117</v>
      </c>
      <c r="D105" s="271">
        <v>1750.1316474133507</v>
      </c>
      <c r="E105" s="271"/>
      <c r="F105" s="271">
        <v>0.27587877877852429</v>
      </c>
      <c r="G105" s="26">
        <v>55.175755755704856</v>
      </c>
      <c r="H105" s="24" t="s">
        <v>117</v>
      </c>
      <c r="I105" s="24" t="s">
        <v>117</v>
      </c>
    </row>
    <row r="106" spans="1:12" hidden="1" x14ac:dyDescent="0.2">
      <c r="A106" s="10">
        <v>0</v>
      </c>
      <c r="B106" s="26" t="s">
        <v>180</v>
      </c>
      <c r="C106" s="24" t="s">
        <v>117</v>
      </c>
      <c r="D106" s="26" t="s">
        <v>117</v>
      </c>
      <c r="E106" s="26"/>
      <c r="F106" s="26" t="s">
        <v>117</v>
      </c>
      <c r="G106" s="26" t="s">
        <v>117</v>
      </c>
      <c r="H106" s="24" t="s">
        <v>117</v>
      </c>
      <c r="I106" s="24" t="s">
        <v>117</v>
      </c>
    </row>
    <row r="107" spans="1:12" customFormat="1" ht="12.75" x14ac:dyDescent="0.2">
      <c r="A107" s="10">
        <v>1</v>
      </c>
      <c r="B107" s="4" t="s">
        <v>181</v>
      </c>
      <c r="C107" s="3" t="s">
        <v>117</v>
      </c>
      <c r="D107" s="47">
        <v>1</v>
      </c>
      <c r="E107" s="48" t="s">
        <v>117</v>
      </c>
      <c r="F107" s="16">
        <v>169.62</v>
      </c>
      <c r="G107" s="16">
        <v>169.62</v>
      </c>
      <c r="H107" s="3" t="s">
        <v>117</v>
      </c>
      <c r="I107" s="3" t="s">
        <v>117</v>
      </c>
    </row>
    <row r="108" spans="1:12" customFormat="1" ht="12.75" x14ac:dyDescent="0.2">
      <c r="A108" s="10">
        <v>1</v>
      </c>
      <c r="B108" s="4" t="s">
        <v>182</v>
      </c>
      <c r="C108" s="3" t="s">
        <v>117</v>
      </c>
      <c r="D108" s="47">
        <v>1</v>
      </c>
      <c r="E108" s="48" t="s">
        <v>117</v>
      </c>
      <c r="F108" s="271">
        <v>0.56755089230060951</v>
      </c>
      <c r="G108" s="16">
        <v>96.267982352029392</v>
      </c>
      <c r="H108" s="14" t="s">
        <v>117</v>
      </c>
      <c r="I108" s="3" t="s">
        <v>117</v>
      </c>
    </row>
    <row r="109" spans="1:12" customFormat="1" ht="12.75" x14ac:dyDescent="0.2">
      <c r="A109" s="10">
        <v>1</v>
      </c>
      <c r="B109" s="4" t="s">
        <v>183</v>
      </c>
      <c r="C109" s="3" t="s">
        <v>117</v>
      </c>
      <c r="D109" s="47">
        <v>1</v>
      </c>
      <c r="E109" s="48" t="s">
        <v>117</v>
      </c>
      <c r="F109" s="16">
        <v>1337.25</v>
      </c>
      <c r="G109" s="16">
        <v>1337.25</v>
      </c>
      <c r="H109" s="14" t="s">
        <v>117</v>
      </c>
      <c r="I109" s="3" t="s">
        <v>117</v>
      </c>
    </row>
    <row r="110" spans="1:12" hidden="1" x14ac:dyDescent="0.2">
      <c r="A110" s="10">
        <v>0</v>
      </c>
      <c r="B110" s="11" t="e">
        <v>#N/A</v>
      </c>
      <c r="C110" s="9" t="s">
        <v>117</v>
      </c>
      <c r="D110" s="76" t="s">
        <v>117</v>
      </c>
      <c r="E110" s="77" t="s">
        <v>117</v>
      </c>
      <c r="F110" s="77" t="s">
        <v>117</v>
      </c>
      <c r="G110" s="78" t="s">
        <v>117</v>
      </c>
      <c r="H110" s="9" t="s">
        <v>117</v>
      </c>
      <c r="I110" s="9" t="s">
        <v>117</v>
      </c>
    </row>
    <row r="111" spans="1:12" customFormat="1" ht="12.75" hidden="1" x14ac:dyDescent="0.2">
      <c r="A111" s="10">
        <v>0</v>
      </c>
      <c r="B111" s="55" t="s">
        <v>185</v>
      </c>
      <c r="C111" s="3" t="s">
        <v>117</v>
      </c>
      <c r="D111" s="47" t="s">
        <v>117</v>
      </c>
      <c r="E111" s="48" t="s">
        <v>117</v>
      </c>
      <c r="F111" s="51" t="s">
        <v>117</v>
      </c>
      <c r="G111" s="56" t="s">
        <v>117</v>
      </c>
      <c r="H111" s="14" t="s">
        <v>117</v>
      </c>
      <c r="I111" s="3" t="s">
        <v>117</v>
      </c>
    </row>
    <row r="112" spans="1:12" x14ac:dyDescent="0.2">
      <c r="A112" s="10">
        <v>1</v>
      </c>
      <c r="B112" s="33" t="s">
        <v>7</v>
      </c>
      <c r="C112" s="34" t="s">
        <v>117</v>
      </c>
      <c r="D112" s="34" t="s">
        <v>117</v>
      </c>
      <c r="E112" s="35"/>
      <c r="F112" s="157" t="s">
        <v>117</v>
      </c>
      <c r="G112" s="36">
        <v>12085.7427603162</v>
      </c>
      <c r="H112" s="35" t="s">
        <v>117</v>
      </c>
      <c r="I112" s="34" t="s">
        <v>117</v>
      </c>
      <c r="L112" s="63" t="e">
        <f>+L94-G105-G106</f>
        <v>#VALUE!</v>
      </c>
    </row>
    <row r="113" spans="1:14" x14ac:dyDescent="0.2">
      <c r="A113" s="10">
        <v>1</v>
      </c>
      <c r="B113" s="33" t="s">
        <v>8</v>
      </c>
      <c r="C113" s="42" t="s">
        <v>117</v>
      </c>
      <c r="D113" s="42" t="s">
        <v>117</v>
      </c>
      <c r="E113" s="41"/>
      <c r="F113" s="158">
        <v>0.34530693600903428</v>
      </c>
      <c r="G113" s="60" t="s">
        <v>117</v>
      </c>
      <c r="H113" s="42" t="s">
        <v>117</v>
      </c>
      <c r="I113" s="42" t="s">
        <v>117</v>
      </c>
      <c r="L113" s="10" t="e">
        <f>L112/G9-F113</f>
        <v>#VALUE!</v>
      </c>
      <c r="N113" s="10">
        <v>101.67668306949027</v>
      </c>
    </row>
    <row r="115" spans="1:14" x14ac:dyDescent="0.2">
      <c r="B115" s="10" t="s">
        <v>57</v>
      </c>
    </row>
  </sheetData>
  <autoFilter ref="A1:H113">
    <filterColumn colId="0">
      <filters>
        <filter val="1"/>
      </filters>
    </filterColumn>
  </autoFilter>
  <phoneticPr fontId="4" type="noConversion"/>
  <conditionalFormatting sqref="E25:E26 D22:D26 F22:I26 E22:E23 D20:I21 C33 D27:I27 C3:I3 I55:I73 D74:I80 I81 D82:I85 I86 D87:I89 I90:I91 I93 D92:I92 D31:I54 D55:H72">
    <cfRule type="cellIs" dxfId="16" priority="1" stopIfTrue="1" operator="equal">
      <formula>0</formula>
    </cfRule>
  </conditionalFormatting>
  <pageMargins left="0.75" right="0.75" top="1" bottom="1" header="0" footer="0"/>
  <pageSetup paperSize="9" scale="86" orientation="portrait" verticalDpi="0" r:id="rId1"/>
  <headerFooter alignWithMargins="0"/>
  <colBreaks count="1" manualBreakCount="1">
    <brk id="9" max="104857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M115"/>
  <sheetViews>
    <sheetView workbookViewId="0"/>
  </sheetViews>
  <sheetFormatPr defaultRowHeight="12" x14ac:dyDescent="0.2"/>
  <cols>
    <col min="1" max="1" width="3.28515625" style="10" customWidth="1"/>
    <col min="2" max="2" width="40.7109375" style="10" customWidth="1"/>
    <col min="3" max="3" width="4.85546875" style="10" customWidth="1"/>
    <col min="4" max="4" width="9.140625" style="10"/>
    <col min="5" max="5" width="4.85546875" style="10" customWidth="1"/>
    <col min="6" max="6" width="9.7109375" style="10" customWidth="1"/>
    <col min="7" max="8" width="9.140625" style="10"/>
    <col min="9" max="9" width="9.140625" style="23"/>
    <col min="10" max="10" width="9.140625" style="10"/>
    <col min="11" max="11" width="9.140625" style="10" customWidth="1"/>
    <col min="12" max="13" width="9.140625" style="10" hidden="1" customWidth="1"/>
    <col min="14" max="15" width="9.140625" style="10" customWidth="1"/>
    <col min="16" max="16384" width="9.140625" style="10"/>
  </cols>
  <sheetData>
    <row r="1" spans="1:9" x14ac:dyDescent="0.2">
      <c r="C1" s="10">
        <v>2</v>
      </c>
      <c r="D1" s="10">
        <v>3</v>
      </c>
      <c r="F1" s="10">
        <v>6</v>
      </c>
      <c r="G1" s="10">
        <v>7</v>
      </c>
      <c r="H1" s="10">
        <v>8</v>
      </c>
    </row>
    <row r="2" spans="1:9" hidden="1" x14ac:dyDescent="0.2"/>
    <row r="3" spans="1:9" x14ac:dyDescent="0.2">
      <c r="A3" s="10">
        <v>1</v>
      </c>
      <c r="B3" s="95" t="s">
        <v>116</v>
      </c>
      <c r="C3" s="27" t="s">
        <v>117</v>
      </c>
      <c r="D3" s="27" t="s">
        <v>117</v>
      </c>
      <c r="E3" s="27"/>
      <c r="F3" s="27" t="s">
        <v>117</v>
      </c>
      <c r="G3" s="27" t="s">
        <v>117</v>
      </c>
      <c r="H3" s="27" t="s">
        <v>117</v>
      </c>
      <c r="I3" s="27" t="s">
        <v>117</v>
      </c>
    </row>
    <row r="4" spans="1:9" x14ac:dyDescent="0.2">
      <c r="A4" s="10">
        <v>1</v>
      </c>
      <c r="B4" s="95" t="s">
        <v>0</v>
      </c>
      <c r="C4" s="24" t="s">
        <v>117</v>
      </c>
      <c r="D4" s="24" t="s">
        <v>117</v>
      </c>
      <c r="E4" s="24"/>
      <c r="F4" s="24" t="s">
        <v>117</v>
      </c>
      <c r="G4" s="24" t="s">
        <v>117</v>
      </c>
      <c r="H4" s="24" t="s">
        <v>117</v>
      </c>
      <c r="I4" s="25" t="s">
        <v>117</v>
      </c>
    </row>
    <row r="5" spans="1:9" x14ac:dyDescent="0.2">
      <c r="A5" s="10">
        <v>1</v>
      </c>
      <c r="B5" s="24" t="s">
        <v>117</v>
      </c>
      <c r="C5" s="24" t="s">
        <v>117</v>
      </c>
      <c r="D5" s="61" t="s">
        <v>117</v>
      </c>
      <c r="E5" s="62"/>
      <c r="F5" s="62" t="s">
        <v>117</v>
      </c>
      <c r="G5" s="175" t="s">
        <v>118</v>
      </c>
      <c r="H5" s="62"/>
      <c r="I5" s="61" t="s">
        <v>117</v>
      </c>
    </row>
    <row r="6" spans="1:9" x14ac:dyDescent="0.2">
      <c r="A6" s="10">
        <v>1</v>
      </c>
      <c r="B6" s="79" t="s">
        <v>119</v>
      </c>
      <c r="C6" s="24" t="s">
        <v>117</v>
      </c>
      <c r="D6" s="61" t="s">
        <v>117</v>
      </c>
      <c r="E6" s="62"/>
      <c r="F6" s="62" t="s">
        <v>117</v>
      </c>
      <c r="G6" s="62" t="s">
        <v>117</v>
      </c>
      <c r="H6" s="62" t="s">
        <v>117</v>
      </c>
      <c r="I6" s="61" t="s">
        <v>117</v>
      </c>
    </row>
    <row r="7" spans="1:9" x14ac:dyDescent="0.2">
      <c r="A7" s="10">
        <v>1</v>
      </c>
      <c r="B7" s="95" t="s">
        <v>204</v>
      </c>
      <c r="C7" s="24"/>
      <c r="D7" s="61"/>
      <c r="E7" s="62"/>
      <c r="F7" s="62" t="s">
        <v>117</v>
      </c>
      <c r="G7" s="62" t="s">
        <v>117</v>
      </c>
      <c r="H7" s="62" t="s">
        <v>117</v>
      </c>
      <c r="I7" s="61" t="s">
        <v>117</v>
      </c>
    </row>
    <row r="8" spans="1:9" x14ac:dyDescent="0.2">
      <c r="A8" s="10">
        <v>1</v>
      </c>
      <c r="B8" s="24" t="s">
        <v>117</v>
      </c>
      <c r="C8" s="24" t="s">
        <v>117</v>
      </c>
      <c r="D8" s="61" t="s">
        <v>117</v>
      </c>
      <c r="E8" s="62"/>
      <c r="F8" s="62" t="s">
        <v>117</v>
      </c>
      <c r="G8" s="62" t="s">
        <v>117</v>
      </c>
      <c r="H8" s="62" t="s">
        <v>117</v>
      </c>
      <c r="I8" s="61" t="s">
        <v>117</v>
      </c>
    </row>
    <row r="9" spans="1:9" x14ac:dyDescent="0.2">
      <c r="A9" s="10">
        <v>1</v>
      </c>
      <c r="B9" s="95" t="s">
        <v>120</v>
      </c>
      <c r="C9" s="95" t="s">
        <v>117</v>
      </c>
      <c r="D9" s="101" t="s">
        <v>117</v>
      </c>
      <c r="E9" s="102"/>
      <c r="F9" s="102" t="s">
        <v>117</v>
      </c>
      <c r="G9" s="144">
        <v>35000</v>
      </c>
      <c r="H9" s="145" t="s">
        <v>1</v>
      </c>
      <c r="I9" s="61" t="s">
        <v>117</v>
      </c>
    </row>
    <row r="10" spans="1:9" x14ac:dyDescent="0.2">
      <c r="A10" s="10">
        <v>1</v>
      </c>
      <c r="B10" s="24" t="s">
        <v>117</v>
      </c>
      <c r="C10" s="24" t="s">
        <v>117</v>
      </c>
      <c r="D10" s="61" t="s">
        <v>117</v>
      </c>
      <c r="E10" s="62"/>
      <c r="F10" s="62" t="s">
        <v>117</v>
      </c>
      <c r="G10" s="96" t="s">
        <v>117</v>
      </c>
      <c r="H10" s="97" t="s">
        <v>117</v>
      </c>
      <c r="I10" s="61" t="s">
        <v>117</v>
      </c>
    </row>
    <row r="11" spans="1:9" x14ac:dyDescent="0.2">
      <c r="A11" s="10">
        <v>1</v>
      </c>
      <c r="B11" s="24" t="s">
        <v>121</v>
      </c>
      <c r="C11" s="24" t="s">
        <v>117</v>
      </c>
      <c r="D11" s="61" t="s">
        <v>117</v>
      </c>
      <c r="E11" s="62"/>
      <c r="F11" s="62" t="s">
        <v>117</v>
      </c>
      <c r="G11" s="96">
        <v>38888.888888888891</v>
      </c>
      <c r="H11" s="97" t="s">
        <v>1</v>
      </c>
      <c r="I11" s="61" t="s">
        <v>117</v>
      </c>
    </row>
    <row r="12" spans="1:9" x14ac:dyDescent="0.2">
      <c r="A12" s="10">
        <v>1</v>
      </c>
      <c r="B12" s="24" t="s">
        <v>122</v>
      </c>
      <c r="C12" s="24" t="s">
        <v>117</v>
      </c>
      <c r="D12" s="61" t="s">
        <v>117</v>
      </c>
      <c r="E12" s="62"/>
      <c r="F12" s="62" t="s">
        <v>117</v>
      </c>
      <c r="G12" s="40">
        <v>10</v>
      </c>
      <c r="H12" s="73" t="s">
        <v>2</v>
      </c>
      <c r="I12" s="61" t="s">
        <v>117</v>
      </c>
    </row>
    <row r="13" spans="1:9" x14ac:dyDescent="0.2">
      <c r="A13" s="10">
        <v>1</v>
      </c>
      <c r="B13" s="24" t="s">
        <v>117</v>
      </c>
      <c r="C13" s="24" t="s">
        <v>117</v>
      </c>
      <c r="D13" s="61" t="s">
        <v>117</v>
      </c>
      <c r="E13" s="62" t="s">
        <v>117</v>
      </c>
      <c r="F13" s="62" t="s">
        <v>117</v>
      </c>
      <c r="G13" s="62" t="s">
        <v>117</v>
      </c>
      <c r="H13" s="62" t="s">
        <v>117</v>
      </c>
      <c r="I13" s="61" t="s">
        <v>117</v>
      </c>
    </row>
    <row r="14" spans="1:9" x14ac:dyDescent="0.2">
      <c r="A14" s="10">
        <v>1</v>
      </c>
      <c r="B14" s="24" t="s">
        <v>117</v>
      </c>
      <c r="C14" s="24" t="s">
        <v>117</v>
      </c>
      <c r="D14" s="61" t="s">
        <v>117</v>
      </c>
      <c r="E14" s="62"/>
      <c r="F14" s="62" t="s">
        <v>117</v>
      </c>
      <c r="G14" s="40" t="s">
        <v>117</v>
      </c>
      <c r="H14" s="73" t="s">
        <v>117</v>
      </c>
      <c r="I14" s="61" t="s">
        <v>117</v>
      </c>
    </row>
    <row r="15" spans="1:9" x14ac:dyDescent="0.2">
      <c r="A15" s="10">
        <v>1</v>
      </c>
      <c r="B15" s="24" t="s">
        <v>123</v>
      </c>
      <c r="C15" s="24" t="s">
        <v>117</v>
      </c>
      <c r="D15" s="61" t="s">
        <v>117</v>
      </c>
      <c r="E15" s="62"/>
      <c r="F15" s="62" t="s">
        <v>117</v>
      </c>
      <c r="G15" s="248">
        <v>0.5</v>
      </c>
      <c r="H15" s="73" t="s">
        <v>3</v>
      </c>
      <c r="I15" s="61" t="s">
        <v>117</v>
      </c>
    </row>
    <row r="16" spans="1:9" x14ac:dyDescent="0.2">
      <c r="A16" s="10">
        <v>1</v>
      </c>
      <c r="B16" s="24" t="s">
        <v>124</v>
      </c>
      <c r="C16" s="24" t="s">
        <v>117</v>
      </c>
      <c r="D16" s="61" t="s">
        <v>117</v>
      </c>
      <c r="E16" s="62"/>
      <c r="F16" s="62" t="s">
        <v>117</v>
      </c>
      <c r="G16" s="40">
        <v>1</v>
      </c>
      <c r="H16" s="73" t="s">
        <v>125</v>
      </c>
      <c r="I16" s="61" t="s">
        <v>117</v>
      </c>
    </row>
    <row r="17" spans="1:12" x14ac:dyDescent="0.2">
      <c r="A17" s="10">
        <v>1</v>
      </c>
      <c r="B17" s="24" t="s">
        <v>117</v>
      </c>
      <c r="C17" s="24" t="s">
        <v>117</v>
      </c>
      <c r="D17" s="61" t="s">
        <v>117</v>
      </c>
      <c r="E17" s="62"/>
      <c r="F17" s="62" t="s">
        <v>117</v>
      </c>
      <c r="G17" s="40" t="s">
        <v>117</v>
      </c>
      <c r="H17" s="73" t="s">
        <v>117</v>
      </c>
      <c r="I17" s="61" t="s">
        <v>117</v>
      </c>
    </row>
    <row r="18" spans="1:12" x14ac:dyDescent="0.2">
      <c r="A18" s="10">
        <v>1</v>
      </c>
      <c r="B18" s="24" t="s">
        <v>126</v>
      </c>
      <c r="C18" s="25" t="s">
        <v>117</v>
      </c>
      <c r="D18" s="25" t="s">
        <v>117</v>
      </c>
      <c r="E18" s="25" t="s">
        <v>117</v>
      </c>
      <c r="F18" s="25" t="s">
        <v>117</v>
      </c>
      <c r="G18" s="40">
        <v>10.288</v>
      </c>
      <c r="H18" s="73" t="s">
        <v>2</v>
      </c>
      <c r="I18" s="25" t="s">
        <v>117</v>
      </c>
    </row>
    <row r="19" spans="1:12" x14ac:dyDescent="0.2">
      <c r="A19" s="10">
        <v>1</v>
      </c>
      <c r="B19" s="24" t="s">
        <v>117</v>
      </c>
      <c r="C19" s="25" t="s">
        <v>117</v>
      </c>
      <c r="D19" s="61" t="s">
        <v>117</v>
      </c>
      <c r="E19" s="62" t="s">
        <v>117</v>
      </c>
      <c r="F19" s="62" t="s">
        <v>117</v>
      </c>
      <c r="G19" s="62" t="s">
        <v>117</v>
      </c>
      <c r="H19" s="62" t="s">
        <v>117</v>
      </c>
      <c r="I19" s="61" t="s">
        <v>117</v>
      </c>
    </row>
    <row r="20" spans="1:12" hidden="1" x14ac:dyDescent="0.2">
      <c r="A20" s="10">
        <v>0</v>
      </c>
      <c r="B20" s="24" t="s">
        <v>127</v>
      </c>
      <c r="C20" s="27" t="s">
        <v>117</v>
      </c>
      <c r="D20" s="27" t="s">
        <v>117</v>
      </c>
      <c r="E20" s="24" t="s">
        <v>117</v>
      </c>
      <c r="F20" s="28" t="s">
        <v>117</v>
      </c>
      <c r="G20" s="27" t="s">
        <v>117</v>
      </c>
      <c r="H20" s="24" t="s">
        <v>117</v>
      </c>
      <c r="I20" s="25" t="s">
        <v>117</v>
      </c>
    </row>
    <row r="21" spans="1:12" x14ac:dyDescent="0.2">
      <c r="A21" s="10">
        <v>1</v>
      </c>
      <c r="B21" s="24" t="s">
        <v>187</v>
      </c>
      <c r="C21" s="27" t="s">
        <v>117</v>
      </c>
      <c r="D21" s="27" t="s">
        <v>117</v>
      </c>
      <c r="E21" s="24" t="s">
        <v>117</v>
      </c>
      <c r="F21" s="24" t="s">
        <v>117</v>
      </c>
      <c r="G21" s="200">
        <v>600</v>
      </c>
      <c r="H21" s="24" t="s">
        <v>188</v>
      </c>
      <c r="I21" s="24" t="s">
        <v>117</v>
      </c>
    </row>
    <row r="22" spans="1:12" hidden="1" x14ac:dyDescent="0.2">
      <c r="A22" s="10">
        <v>0</v>
      </c>
      <c r="B22" s="24" t="s">
        <v>117</v>
      </c>
      <c r="C22" s="27" t="s">
        <v>117</v>
      </c>
      <c r="D22" s="29" t="s">
        <v>117</v>
      </c>
      <c r="E22" s="24" t="s">
        <v>117</v>
      </c>
      <c r="F22" s="28" t="s">
        <v>117</v>
      </c>
      <c r="G22" s="27" t="s">
        <v>117</v>
      </c>
      <c r="H22" s="24" t="s">
        <v>117</v>
      </c>
      <c r="I22" s="24" t="s">
        <v>117</v>
      </c>
    </row>
    <row r="23" spans="1:12" hidden="1" x14ac:dyDescent="0.2">
      <c r="A23" s="10">
        <v>0</v>
      </c>
      <c r="B23" s="24" t="s">
        <v>117</v>
      </c>
      <c r="C23" s="27" t="s">
        <v>117</v>
      </c>
      <c r="D23" s="29" t="s">
        <v>117</v>
      </c>
      <c r="E23" s="24" t="s">
        <v>117</v>
      </c>
      <c r="F23" s="28" t="s">
        <v>117</v>
      </c>
      <c r="G23" s="27" t="s">
        <v>117</v>
      </c>
      <c r="H23" s="24" t="s">
        <v>117</v>
      </c>
      <c r="I23" s="24" t="s">
        <v>117</v>
      </c>
    </row>
    <row r="24" spans="1:12" ht="13.5" hidden="1" x14ac:dyDescent="0.2">
      <c r="A24" s="10">
        <v>0</v>
      </c>
      <c r="B24" s="24" t="s">
        <v>117</v>
      </c>
      <c r="C24" s="27" t="s">
        <v>117</v>
      </c>
      <c r="D24" s="29" t="s">
        <v>117</v>
      </c>
      <c r="E24" s="58" t="s">
        <v>117</v>
      </c>
      <c r="F24" s="28" t="s">
        <v>117</v>
      </c>
      <c r="G24" s="27" t="s">
        <v>117</v>
      </c>
      <c r="H24" s="24" t="s">
        <v>117</v>
      </c>
      <c r="I24" s="24" t="s">
        <v>117</v>
      </c>
    </row>
    <row r="25" spans="1:12" hidden="1" x14ac:dyDescent="0.2">
      <c r="A25" s="10">
        <v>0</v>
      </c>
      <c r="B25" s="24" t="s">
        <v>117</v>
      </c>
      <c r="C25" s="27" t="s">
        <v>117</v>
      </c>
      <c r="D25" s="27" t="s">
        <v>117</v>
      </c>
      <c r="E25" s="24" t="s">
        <v>117</v>
      </c>
      <c r="F25" s="28" t="s">
        <v>117</v>
      </c>
      <c r="G25" s="27" t="s">
        <v>117</v>
      </c>
      <c r="H25" s="24" t="s">
        <v>117</v>
      </c>
      <c r="I25" s="24" t="s">
        <v>117</v>
      </c>
    </row>
    <row r="26" spans="1:12" hidden="1" x14ac:dyDescent="0.2">
      <c r="A26" s="10">
        <v>0</v>
      </c>
      <c r="B26" s="24" t="s">
        <v>117</v>
      </c>
      <c r="C26" s="27" t="s">
        <v>117</v>
      </c>
      <c r="D26" s="29" t="s">
        <v>117</v>
      </c>
      <c r="E26" s="24" t="s">
        <v>117</v>
      </c>
      <c r="F26" s="28" t="s">
        <v>117</v>
      </c>
      <c r="G26" s="27" t="s">
        <v>117</v>
      </c>
      <c r="H26" s="24" t="s">
        <v>117</v>
      </c>
      <c r="I26" s="24" t="s">
        <v>117</v>
      </c>
    </row>
    <row r="27" spans="1:12" hidden="1" x14ac:dyDescent="0.2">
      <c r="A27" s="10">
        <v>0</v>
      </c>
      <c r="B27" s="24" t="s">
        <v>117</v>
      </c>
      <c r="C27" s="27" t="s">
        <v>117</v>
      </c>
      <c r="D27" s="27" t="s">
        <v>117</v>
      </c>
      <c r="E27" s="24" t="s">
        <v>117</v>
      </c>
      <c r="F27" s="28" t="s">
        <v>117</v>
      </c>
      <c r="G27" s="27" t="s">
        <v>117</v>
      </c>
      <c r="H27" s="24" t="s">
        <v>117</v>
      </c>
      <c r="I27" s="24" t="s">
        <v>117</v>
      </c>
    </row>
    <row r="28" spans="1:12" x14ac:dyDescent="0.2">
      <c r="A28" s="10">
        <v>1</v>
      </c>
      <c r="B28" s="24"/>
      <c r="C28" s="27" t="s">
        <v>117</v>
      </c>
      <c r="D28" s="61" t="s">
        <v>117</v>
      </c>
      <c r="E28" s="62"/>
      <c r="F28" s="62" t="s">
        <v>117</v>
      </c>
      <c r="G28" s="62" t="s">
        <v>117</v>
      </c>
      <c r="H28" s="62" t="s">
        <v>117</v>
      </c>
      <c r="I28" s="61" t="s">
        <v>117</v>
      </c>
      <c r="L28" s="10" t="s">
        <v>9</v>
      </c>
    </row>
    <row r="29" spans="1:12" x14ac:dyDescent="0.2">
      <c r="A29" s="10">
        <v>1</v>
      </c>
      <c r="B29" s="159">
        <v>0</v>
      </c>
      <c r="C29" s="160" t="s">
        <v>117</v>
      </c>
      <c r="D29" s="161" t="s">
        <v>130</v>
      </c>
      <c r="E29" s="162"/>
      <c r="F29" s="162" t="s">
        <v>131</v>
      </c>
      <c r="G29" s="162" t="s">
        <v>132</v>
      </c>
      <c r="H29" s="162" t="s">
        <v>117</v>
      </c>
      <c r="I29" s="161" t="s">
        <v>133</v>
      </c>
    </row>
    <row r="30" spans="1:12" x14ac:dyDescent="0.2">
      <c r="A30" s="10">
        <v>1</v>
      </c>
      <c r="B30" s="163" t="s">
        <v>134</v>
      </c>
      <c r="C30" s="164" t="s">
        <v>117</v>
      </c>
      <c r="D30" s="165" t="s">
        <v>3</v>
      </c>
      <c r="E30" s="165"/>
      <c r="F30" s="165" t="s">
        <v>135</v>
      </c>
      <c r="G30" s="165" t="s">
        <v>108</v>
      </c>
      <c r="H30" s="165" t="s">
        <v>117</v>
      </c>
      <c r="I30" s="166" t="s">
        <v>136</v>
      </c>
    </row>
    <row r="31" spans="1:12" hidden="1" x14ac:dyDescent="0.2">
      <c r="A31" s="10">
        <v>0</v>
      </c>
      <c r="B31" s="32" t="s">
        <v>137</v>
      </c>
      <c r="C31" s="27" t="s">
        <v>117</v>
      </c>
      <c r="D31" s="27" t="s">
        <v>117</v>
      </c>
      <c r="E31" s="27"/>
      <c r="F31" s="27" t="s">
        <v>117</v>
      </c>
      <c r="G31" s="27" t="s">
        <v>117</v>
      </c>
      <c r="H31" s="27" t="s">
        <v>117</v>
      </c>
      <c r="I31" s="27" t="s">
        <v>117</v>
      </c>
      <c r="L31" s="63" t="str">
        <f>+H31</f>
        <v/>
      </c>
    </row>
    <row r="32" spans="1:12" hidden="1" x14ac:dyDescent="0.2">
      <c r="A32" s="10">
        <v>0</v>
      </c>
      <c r="B32" s="11" t="s">
        <v>189</v>
      </c>
      <c r="C32" s="75" t="s">
        <v>117</v>
      </c>
      <c r="D32" s="7" t="s">
        <v>117</v>
      </c>
      <c r="E32" s="9" t="s">
        <v>117</v>
      </c>
      <c r="F32" s="81" t="s">
        <v>117</v>
      </c>
      <c r="G32" s="24" t="s">
        <v>117</v>
      </c>
      <c r="H32" s="24" t="s">
        <v>117</v>
      </c>
      <c r="I32" s="24" t="s">
        <v>117</v>
      </c>
    </row>
    <row r="33" spans="1:12" x14ac:dyDescent="0.2">
      <c r="A33" s="10">
        <v>1</v>
      </c>
      <c r="B33" s="43" t="s">
        <v>140</v>
      </c>
      <c r="C33" s="91" t="s">
        <v>117</v>
      </c>
      <c r="D33" s="92" t="s">
        <v>117</v>
      </c>
      <c r="E33" s="91"/>
      <c r="F33" s="93" t="s">
        <v>117</v>
      </c>
      <c r="G33" s="91" t="s">
        <v>117</v>
      </c>
      <c r="H33" s="91">
        <v>2270.376444356596</v>
      </c>
      <c r="I33" s="91" t="s">
        <v>117</v>
      </c>
      <c r="L33" s="10">
        <f>SUBTOTAL(9,G34:G54)</f>
        <v>2270.3764443565969</v>
      </c>
    </row>
    <row r="34" spans="1:12" x14ac:dyDescent="0.2">
      <c r="A34" s="10">
        <v>1</v>
      </c>
      <c r="B34" s="26" t="s">
        <v>205</v>
      </c>
      <c r="C34" s="27" t="s">
        <v>117</v>
      </c>
      <c r="D34" s="27">
        <v>600</v>
      </c>
      <c r="E34" s="27"/>
      <c r="F34" s="71">
        <v>1.8563999999999998</v>
      </c>
      <c r="G34" s="27">
        <v>1113.8399999999999</v>
      </c>
      <c r="H34" s="27" t="s">
        <v>117</v>
      </c>
      <c r="I34" s="27">
        <v>8.7305782762348496</v>
      </c>
    </row>
    <row r="35" spans="1:12" x14ac:dyDescent="0.2">
      <c r="A35" s="10">
        <v>1</v>
      </c>
      <c r="B35" s="26" t="s">
        <v>144</v>
      </c>
      <c r="C35" s="27" t="s">
        <v>117</v>
      </c>
      <c r="D35" s="27">
        <v>2</v>
      </c>
      <c r="E35" s="27"/>
      <c r="F35" s="71">
        <v>5.76</v>
      </c>
      <c r="G35" s="27">
        <v>11.52</v>
      </c>
      <c r="H35" s="27" t="s">
        <v>117</v>
      </c>
      <c r="I35" s="27">
        <v>9.0296866463967437E-2</v>
      </c>
    </row>
    <row r="36" spans="1:12" x14ac:dyDescent="0.2">
      <c r="A36" s="10">
        <v>1</v>
      </c>
      <c r="B36" s="26" t="s">
        <v>143</v>
      </c>
      <c r="C36" s="27" t="s">
        <v>117</v>
      </c>
      <c r="D36" s="27">
        <v>2</v>
      </c>
      <c r="E36" s="27"/>
      <c r="F36" s="71">
        <v>4.76</v>
      </c>
      <c r="G36" s="27">
        <v>9.52</v>
      </c>
      <c r="H36" s="27" t="s">
        <v>117</v>
      </c>
      <c r="I36" s="27">
        <v>7.4620327147306417E-2</v>
      </c>
    </row>
    <row r="37" spans="1:12" x14ac:dyDescent="0.2">
      <c r="A37" s="10">
        <v>1</v>
      </c>
      <c r="B37" s="26" t="s">
        <v>146</v>
      </c>
      <c r="C37" s="27" t="s">
        <v>117</v>
      </c>
      <c r="D37" s="27">
        <v>725.27777777777783</v>
      </c>
      <c r="E37" s="27"/>
      <c r="F37" s="71">
        <v>0.29439934725536204</v>
      </c>
      <c r="G37" s="27">
        <v>213.52130435659731</v>
      </c>
      <c r="H37" s="27" t="s">
        <v>117</v>
      </c>
      <c r="I37" s="27">
        <v>1.6736375613454701</v>
      </c>
    </row>
    <row r="38" spans="1:12" hidden="1" x14ac:dyDescent="0.2">
      <c r="A38" s="10">
        <v>0</v>
      </c>
      <c r="B38" s="11" t="s">
        <v>53</v>
      </c>
      <c r="C38" s="75" t="s">
        <v>117</v>
      </c>
      <c r="D38" s="27">
        <v>84</v>
      </c>
      <c r="E38" s="9" t="s">
        <v>117</v>
      </c>
      <c r="F38" s="28" t="s">
        <v>117</v>
      </c>
      <c r="G38" s="27" t="s">
        <v>117</v>
      </c>
      <c r="H38" s="24" t="s">
        <v>117</v>
      </c>
      <c r="I38" s="24" t="s">
        <v>117</v>
      </c>
    </row>
    <row r="39" spans="1:12" hidden="1" x14ac:dyDescent="0.2">
      <c r="A39" s="10">
        <v>0</v>
      </c>
      <c r="B39" s="11" t="s">
        <v>12</v>
      </c>
      <c r="C39" s="75" t="s">
        <v>117</v>
      </c>
      <c r="D39" s="82">
        <v>52.500000000000007</v>
      </c>
      <c r="E39" s="9" t="s">
        <v>117</v>
      </c>
      <c r="F39" s="13" t="s">
        <v>117</v>
      </c>
      <c r="G39" s="27" t="s">
        <v>117</v>
      </c>
      <c r="H39" s="24" t="s">
        <v>117</v>
      </c>
      <c r="I39" s="24" t="s">
        <v>117</v>
      </c>
    </row>
    <row r="40" spans="1:12" hidden="1" x14ac:dyDescent="0.2">
      <c r="A40" s="10">
        <v>0</v>
      </c>
      <c r="B40" s="11" t="s">
        <v>54</v>
      </c>
      <c r="C40" s="75" t="s">
        <v>117</v>
      </c>
      <c r="D40" s="82">
        <v>126</v>
      </c>
      <c r="E40" s="9" t="s">
        <v>117</v>
      </c>
      <c r="F40" s="13" t="s">
        <v>117</v>
      </c>
      <c r="G40" s="27" t="s">
        <v>117</v>
      </c>
      <c r="H40" s="24" t="s">
        <v>117</v>
      </c>
      <c r="I40" s="24" t="s">
        <v>117</v>
      </c>
    </row>
    <row r="41" spans="1:12" x14ac:dyDescent="0.2">
      <c r="A41" s="10">
        <v>1</v>
      </c>
      <c r="B41" s="26" t="s">
        <v>147</v>
      </c>
      <c r="C41" s="27" t="s">
        <v>117</v>
      </c>
      <c r="D41" s="27" t="s">
        <v>117</v>
      </c>
      <c r="E41" s="27" t="s">
        <v>117</v>
      </c>
      <c r="F41" s="70" t="s">
        <v>117</v>
      </c>
      <c r="G41" s="27">
        <v>711.97513999999956</v>
      </c>
      <c r="H41" s="27" t="s">
        <v>117</v>
      </c>
      <c r="I41" s="27">
        <v>5.5806531373476114</v>
      </c>
    </row>
    <row r="42" spans="1:12" hidden="1" x14ac:dyDescent="0.2">
      <c r="A42" s="10">
        <v>0</v>
      </c>
      <c r="B42" s="26" t="s">
        <v>190</v>
      </c>
      <c r="C42" s="27" t="s">
        <v>117</v>
      </c>
      <c r="D42" s="27">
        <v>0.6</v>
      </c>
      <c r="E42" s="27" t="s">
        <v>117</v>
      </c>
      <c r="F42" s="71">
        <v>55.516999999999996</v>
      </c>
      <c r="G42" s="27">
        <v>33.310199999999995</v>
      </c>
      <c r="H42" s="27" t="s">
        <v>117</v>
      </c>
      <c r="I42" s="27">
        <v>0.26109432997292076</v>
      </c>
    </row>
    <row r="43" spans="1:12" hidden="1" x14ac:dyDescent="0.2">
      <c r="A43" s="10">
        <v>0</v>
      </c>
      <c r="B43" s="26" t="s">
        <v>191</v>
      </c>
      <c r="C43" s="27" t="s">
        <v>117</v>
      </c>
      <c r="D43" s="27">
        <v>4</v>
      </c>
      <c r="E43" s="27"/>
      <c r="F43" s="71">
        <v>15.450000000000001</v>
      </c>
      <c r="G43" s="27">
        <v>61.800000000000004</v>
      </c>
      <c r="H43" s="27" t="s">
        <v>117</v>
      </c>
      <c r="I43" s="27">
        <v>0.48440506488482526</v>
      </c>
    </row>
    <row r="44" spans="1:12" hidden="1" x14ac:dyDescent="0.2">
      <c r="A44" s="10">
        <v>0</v>
      </c>
      <c r="B44" s="26" t="s">
        <v>192</v>
      </c>
      <c r="C44" s="27" t="s">
        <v>117</v>
      </c>
      <c r="D44" s="27">
        <v>0.8</v>
      </c>
      <c r="E44" s="27"/>
      <c r="F44" s="71">
        <v>44.557799999999993</v>
      </c>
      <c r="G44" s="27">
        <v>35.646239999999999</v>
      </c>
      <c r="H44" s="27" t="s">
        <v>117</v>
      </c>
      <c r="I44" s="27">
        <v>0.27940484142556721</v>
      </c>
    </row>
    <row r="45" spans="1:12" hidden="1" x14ac:dyDescent="0.2">
      <c r="A45" s="10">
        <v>0</v>
      </c>
      <c r="B45" s="26" t="s">
        <v>193</v>
      </c>
      <c r="C45" s="27" t="s">
        <v>117</v>
      </c>
      <c r="D45" s="27">
        <v>0.6</v>
      </c>
      <c r="E45" s="27"/>
      <c r="F45" s="71">
        <v>14.935</v>
      </c>
      <c r="G45" s="27">
        <v>8.9610000000000003</v>
      </c>
      <c r="H45" s="27" t="s">
        <v>117</v>
      </c>
      <c r="I45" s="27">
        <v>7.0238734408299669E-2</v>
      </c>
    </row>
    <row r="46" spans="1:12" hidden="1" x14ac:dyDescent="0.2">
      <c r="A46" s="10">
        <v>0</v>
      </c>
      <c r="B46" s="26" t="s">
        <v>194</v>
      </c>
      <c r="C46" s="27" t="s">
        <v>117</v>
      </c>
      <c r="D46" s="27">
        <v>0.45</v>
      </c>
      <c r="E46" s="27"/>
      <c r="F46" s="71">
        <v>227.83599999999996</v>
      </c>
      <c r="G46" s="27">
        <v>102.52619999999999</v>
      </c>
      <c r="H46" s="27" t="s">
        <v>117</v>
      </c>
      <c r="I46" s="27">
        <v>0.80362800264392498</v>
      </c>
    </row>
    <row r="47" spans="1:12" hidden="1" x14ac:dyDescent="0.2">
      <c r="A47" s="10">
        <v>0</v>
      </c>
      <c r="B47" s="26" t="s">
        <v>195</v>
      </c>
      <c r="C47" s="27" t="s">
        <v>117</v>
      </c>
      <c r="D47" s="27">
        <v>7</v>
      </c>
      <c r="E47" s="27"/>
      <c r="F47" s="71">
        <v>11.051900000000002</v>
      </c>
      <c r="G47" s="27">
        <v>77.36330000000001</v>
      </c>
      <c r="H47" s="27" t="s">
        <v>117</v>
      </c>
      <c r="I47" s="27">
        <v>0.60639440705832048</v>
      </c>
    </row>
    <row r="48" spans="1:12" hidden="1" x14ac:dyDescent="0.2">
      <c r="A48" s="10">
        <v>0</v>
      </c>
      <c r="B48" s="26" t="s">
        <v>196</v>
      </c>
      <c r="C48" s="27" t="s">
        <v>117</v>
      </c>
      <c r="D48" s="27">
        <v>1</v>
      </c>
      <c r="E48" s="27"/>
      <c r="F48" s="71">
        <v>140.46110000000002</v>
      </c>
      <c r="G48" s="27">
        <v>140.46110000000002</v>
      </c>
      <c r="H48" s="27" t="s">
        <v>117</v>
      </c>
      <c r="I48" s="27">
        <v>1.100971978305727</v>
      </c>
    </row>
    <row r="49" spans="1:12" hidden="1" x14ac:dyDescent="0.2">
      <c r="A49" s="10">
        <v>0</v>
      </c>
      <c r="B49" s="26" t="s">
        <v>197</v>
      </c>
      <c r="C49" s="27" t="s">
        <v>117</v>
      </c>
      <c r="D49" s="27">
        <v>1</v>
      </c>
      <c r="E49" s="27"/>
      <c r="F49" s="71">
        <v>62.1708</v>
      </c>
      <c r="G49" s="27">
        <v>62.1708</v>
      </c>
      <c r="H49" s="27" t="s">
        <v>117</v>
      </c>
      <c r="I49" s="27">
        <v>0.4873114952741342</v>
      </c>
    </row>
    <row r="50" spans="1:12" hidden="1" x14ac:dyDescent="0.2">
      <c r="A50" s="10">
        <v>0</v>
      </c>
      <c r="B50" s="26" t="s">
        <v>154</v>
      </c>
      <c r="C50" s="27" t="s">
        <v>117</v>
      </c>
      <c r="D50" s="27">
        <v>1</v>
      </c>
      <c r="E50" s="27"/>
      <c r="F50" s="71">
        <v>44.083999999999996</v>
      </c>
      <c r="G50" s="27">
        <v>44.083999999999996</v>
      </c>
      <c r="H50" s="27" t="s">
        <v>117</v>
      </c>
      <c r="I50" s="27">
        <v>0.34554227961784201</v>
      </c>
    </row>
    <row r="51" spans="1:12" hidden="1" x14ac:dyDescent="0.2">
      <c r="A51" s="10">
        <v>0</v>
      </c>
      <c r="B51" s="26" t="s">
        <v>198</v>
      </c>
      <c r="C51" s="27" t="s">
        <v>117</v>
      </c>
      <c r="D51" s="27">
        <v>2</v>
      </c>
      <c r="E51" s="27"/>
      <c r="F51" s="71">
        <v>8.5593000000000004</v>
      </c>
      <c r="G51" s="27">
        <v>17.118600000000001</v>
      </c>
      <c r="H51" s="27" t="s">
        <v>117</v>
      </c>
      <c r="I51" s="27">
        <v>0.13418020297309663</v>
      </c>
      <c r="L51" s="63"/>
    </row>
    <row r="52" spans="1:12" hidden="1" x14ac:dyDescent="0.2">
      <c r="A52" s="10">
        <v>0</v>
      </c>
      <c r="B52" s="26" t="s">
        <v>199</v>
      </c>
      <c r="C52" s="27" t="s">
        <v>117</v>
      </c>
      <c r="D52" s="27">
        <v>5</v>
      </c>
      <c r="E52" s="27"/>
      <c r="F52" s="71">
        <v>19.981999999999999</v>
      </c>
      <c r="G52" s="27">
        <v>99.91</v>
      </c>
      <c r="H52" s="27" t="s">
        <v>117</v>
      </c>
      <c r="I52" s="27">
        <v>0.78312152156380077</v>
      </c>
    </row>
    <row r="53" spans="1:12" hidden="1" x14ac:dyDescent="0.2">
      <c r="A53" s="10">
        <v>0</v>
      </c>
      <c r="B53" s="26" t="s">
        <v>200</v>
      </c>
      <c r="C53" s="27" t="s">
        <v>117</v>
      </c>
      <c r="D53" s="27">
        <v>1.4000000000000001</v>
      </c>
      <c r="E53" s="27"/>
      <c r="F53" s="71">
        <v>20.445500000000003</v>
      </c>
      <c r="G53" s="27">
        <v>28.623700000000007</v>
      </c>
      <c r="H53" s="27" t="s">
        <v>117</v>
      </c>
      <c r="I53" s="27">
        <v>0.22436027921915497</v>
      </c>
    </row>
    <row r="54" spans="1:12" s="176" customFormat="1" x14ac:dyDescent="0.2">
      <c r="A54" s="10">
        <v>1</v>
      </c>
      <c r="B54" s="26" t="s">
        <v>201</v>
      </c>
      <c r="C54" s="27" t="s">
        <v>117</v>
      </c>
      <c r="D54" s="27">
        <v>3500</v>
      </c>
      <c r="E54" s="27"/>
      <c r="F54" s="71">
        <v>0.06</v>
      </c>
      <c r="G54" s="27">
        <v>210</v>
      </c>
      <c r="H54" s="27" t="s">
        <v>117</v>
      </c>
      <c r="I54" s="27">
        <v>1.6460366282494063</v>
      </c>
      <c r="L54" s="74">
        <f>SUM(G55:G74)</f>
        <v>4319.4281749175616</v>
      </c>
    </row>
    <row r="55" spans="1:12" ht="11.25" customHeight="1" x14ac:dyDescent="0.2">
      <c r="A55" s="176">
        <v>1</v>
      </c>
      <c r="B55" s="88" t="s">
        <v>157</v>
      </c>
      <c r="C55" s="167" t="s">
        <v>117</v>
      </c>
      <c r="D55" s="245" t="s">
        <v>117</v>
      </c>
      <c r="E55" s="168" t="s">
        <v>117</v>
      </c>
      <c r="F55" s="169" t="s">
        <v>117</v>
      </c>
      <c r="G55" s="91" t="s">
        <v>117</v>
      </c>
      <c r="H55" s="91">
        <v>4319.4281749175616</v>
      </c>
      <c r="I55" s="95" t="s">
        <v>117</v>
      </c>
    </row>
    <row r="56" spans="1:12" x14ac:dyDescent="0.2">
      <c r="A56" s="10">
        <v>1</v>
      </c>
      <c r="B56" s="11" t="s">
        <v>158</v>
      </c>
      <c r="C56" s="75" t="s">
        <v>117</v>
      </c>
      <c r="D56" s="143">
        <v>1.6</v>
      </c>
      <c r="E56" s="9" t="s">
        <v>117</v>
      </c>
      <c r="F56" s="28">
        <v>45</v>
      </c>
      <c r="G56" s="27">
        <v>72</v>
      </c>
      <c r="H56" s="9" t="s">
        <v>117</v>
      </c>
      <c r="I56" s="24">
        <v>0.5643554153997965</v>
      </c>
    </row>
    <row r="57" spans="1:12" x14ac:dyDescent="0.2">
      <c r="A57" s="10">
        <v>1</v>
      </c>
      <c r="B57" s="11" t="s">
        <v>159</v>
      </c>
      <c r="C57" s="75" t="s">
        <v>117</v>
      </c>
      <c r="D57" s="143">
        <v>3569</v>
      </c>
      <c r="E57" s="9" t="s">
        <v>117</v>
      </c>
      <c r="F57" s="154">
        <v>0.2</v>
      </c>
      <c r="G57" s="27">
        <v>713.80000000000007</v>
      </c>
      <c r="H57" s="9" t="s">
        <v>117</v>
      </c>
      <c r="I57" s="24">
        <v>5.5949568821163158</v>
      </c>
    </row>
    <row r="58" spans="1:12" x14ac:dyDescent="0.2">
      <c r="A58" s="10">
        <v>1</v>
      </c>
      <c r="B58" s="11" t="s">
        <v>160</v>
      </c>
      <c r="C58" s="75" t="s">
        <v>117</v>
      </c>
      <c r="D58" s="7">
        <v>800000</v>
      </c>
      <c r="E58" s="9" t="s">
        <v>117</v>
      </c>
      <c r="F58" s="28">
        <v>2.5000000000000001E-4</v>
      </c>
      <c r="G58" s="27">
        <v>200</v>
      </c>
      <c r="H58" s="9" t="s">
        <v>117</v>
      </c>
      <c r="I58" s="24">
        <v>1.5676539316661013</v>
      </c>
    </row>
    <row r="59" spans="1:12" x14ac:dyDescent="0.2">
      <c r="A59" s="10">
        <v>1</v>
      </c>
      <c r="B59" s="11" t="s">
        <v>161</v>
      </c>
      <c r="C59" s="75" t="s">
        <v>117</v>
      </c>
      <c r="D59" s="7">
        <v>35000</v>
      </c>
      <c r="E59" s="9" t="s">
        <v>117</v>
      </c>
      <c r="F59" s="195">
        <v>0.05</v>
      </c>
      <c r="G59" s="7">
        <v>1750</v>
      </c>
      <c r="H59" s="9" t="s">
        <v>117</v>
      </c>
      <c r="I59" s="24">
        <v>13.716971902078386</v>
      </c>
    </row>
    <row r="60" spans="1:12" x14ac:dyDescent="0.2">
      <c r="A60" s="10">
        <v>1</v>
      </c>
      <c r="B60" s="11" t="s">
        <v>162</v>
      </c>
      <c r="C60" s="75" t="s">
        <v>117</v>
      </c>
      <c r="D60" s="7">
        <v>171</v>
      </c>
      <c r="E60" s="9" t="s">
        <v>117</v>
      </c>
      <c r="F60" s="195">
        <v>4.5353448275862052</v>
      </c>
      <c r="G60" s="7">
        <v>775.54396551724108</v>
      </c>
      <c r="H60" s="9" t="s">
        <v>117</v>
      </c>
      <c r="I60" s="24">
        <v>6.0789227336151104</v>
      </c>
    </row>
    <row r="61" spans="1:12" hidden="1" x14ac:dyDescent="0.2">
      <c r="A61" s="10">
        <v>0</v>
      </c>
      <c r="B61" s="11">
        <v>0</v>
      </c>
      <c r="C61" s="75" t="s">
        <v>117</v>
      </c>
      <c r="D61" s="7" t="s">
        <v>117</v>
      </c>
      <c r="E61" s="9" t="s">
        <v>117</v>
      </c>
      <c r="F61" s="9" t="s">
        <v>117</v>
      </c>
      <c r="G61" s="7" t="s">
        <v>117</v>
      </c>
      <c r="H61" s="9" t="s">
        <v>117</v>
      </c>
      <c r="I61" s="24" t="s">
        <v>117</v>
      </c>
    </row>
    <row r="62" spans="1:12" hidden="1" x14ac:dyDescent="0.2">
      <c r="A62" s="10">
        <v>0</v>
      </c>
      <c r="B62" s="11">
        <v>0</v>
      </c>
      <c r="C62" s="75" t="s">
        <v>117</v>
      </c>
      <c r="D62" s="7" t="s">
        <v>117</v>
      </c>
      <c r="E62" s="9" t="s">
        <v>117</v>
      </c>
      <c r="F62" s="9" t="s">
        <v>117</v>
      </c>
      <c r="G62" s="7" t="s">
        <v>117</v>
      </c>
      <c r="H62" s="9" t="s">
        <v>117</v>
      </c>
      <c r="I62" s="24" t="s">
        <v>117</v>
      </c>
    </row>
    <row r="63" spans="1:12" hidden="1" x14ac:dyDescent="0.2">
      <c r="A63" s="10">
        <v>0</v>
      </c>
      <c r="B63" s="11">
        <v>0</v>
      </c>
      <c r="C63" s="75" t="s">
        <v>117</v>
      </c>
      <c r="D63" s="7" t="s">
        <v>117</v>
      </c>
      <c r="E63" s="9" t="s">
        <v>117</v>
      </c>
      <c r="F63" s="9" t="s">
        <v>117</v>
      </c>
      <c r="G63" s="7" t="s">
        <v>117</v>
      </c>
      <c r="H63" s="9" t="s">
        <v>117</v>
      </c>
      <c r="I63" s="24" t="s">
        <v>117</v>
      </c>
    </row>
    <row r="64" spans="1:12" hidden="1" x14ac:dyDescent="0.2">
      <c r="A64" s="10">
        <v>0</v>
      </c>
      <c r="B64" s="11">
        <v>0</v>
      </c>
      <c r="C64" s="75" t="s">
        <v>117</v>
      </c>
      <c r="D64" s="7" t="s">
        <v>117</v>
      </c>
      <c r="E64" s="9" t="s">
        <v>117</v>
      </c>
      <c r="F64" s="9" t="s">
        <v>117</v>
      </c>
      <c r="G64" s="7" t="s">
        <v>117</v>
      </c>
      <c r="H64" s="9" t="s">
        <v>117</v>
      </c>
      <c r="I64" s="24" t="s">
        <v>117</v>
      </c>
    </row>
    <row r="65" spans="1:12" hidden="1" x14ac:dyDescent="0.2">
      <c r="A65" s="10">
        <v>0</v>
      </c>
      <c r="B65" s="11">
        <v>0</v>
      </c>
      <c r="C65" s="75" t="s">
        <v>117</v>
      </c>
      <c r="D65" s="7" t="s">
        <v>117</v>
      </c>
      <c r="E65" s="9" t="s">
        <v>117</v>
      </c>
      <c r="F65" s="9" t="s">
        <v>117</v>
      </c>
      <c r="G65" s="7" t="s">
        <v>117</v>
      </c>
      <c r="H65" s="9" t="s">
        <v>117</v>
      </c>
      <c r="I65" s="24" t="s">
        <v>117</v>
      </c>
    </row>
    <row r="66" spans="1:12" hidden="1" x14ac:dyDescent="0.2">
      <c r="A66" s="10">
        <v>0</v>
      </c>
      <c r="B66" s="11">
        <v>0</v>
      </c>
      <c r="C66" s="75" t="s">
        <v>117</v>
      </c>
      <c r="D66" s="7" t="s">
        <v>117</v>
      </c>
      <c r="E66" s="9" t="s">
        <v>117</v>
      </c>
      <c r="F66" s="9" t="s">
        <v>117</v>
      </c>
      <c r="G66" s="7" t="s">
        <v>117</v>
      </c>
      <c r="H66" s="9" t="s">
        <v>117</v>
      </c>
      <c r="I66" s="24" t="s">
        <v>117</v>
      </c>
    </row>
    <row r="67" spans="1:12" hidden="1" x14ac:dyDescent="0.2">
      <c r="A67" s="10">
        <v>0</v>
      </c>
      <c r="B67" s="11">
        <v>0</v>
      </c>
      <c r="C67" s="75" t="s">
        <v>117</v>
      </c>
      <c r="D67" s="7" t="s">
        <v>117</v>
      </c>
      <c r="E67" s="9" t="s">
        <v>117</v>
      </c>
      <c r="F67" s="9" t="s">
        <v>117</v>
      </c>
      <c r="G67" s="7" t="s">
        <v>117</v>
      </c>
      <c r="H67" s="9" t="s">
        <v>117</v>
      </c>
      <c r="I67" s="24" t="s">
        <v>117</v>
      </c>
    </row>
    <row r="68" spans="1:12" hidden="1" x14ac:dyDescent="0.2">
      <c r="A68" s="10">
        <v>0</v>
      </c>
      <c r="B68" s="11">
        <v>0</v>
      </c>
      <c r="C68" s="75" t="s">
        <v>117</v>
      </c>
      <c r="D68" s="7" t="s">
        <v>117</v>
      </c>
      <c r="E68" s="9" t="s">
        <v>117</v>
      </c>
      <c r="F68" s="9" t="s">
        <v>117</v>
      </c>
      <c r="G68" s="7" t="s">
        <v>117</v>
      </c>
      <c r="H68" s="9" t="s">
        <v>117</v>
      </c>
      <c r="I68" s="24" t="s">
        <v>117</v>
      </c>
    </row>
    <row r="69" spans="1:12" hidden="1" x14ac:dyDescent="0.2">
      <c r="A69" s="10">
        <v>0</v>
      </c>
      <c r="B69" s="11">
        <v>0</v>
      </c>
      <c r="C69" s="75" t="s">
        <v>117</v>
      </c>
      <c r="D69" s="7" t="s">
        <v>117</v>
      </c>
      <c r="E69" s="9" t="s">
        <v>117</v>
      </c>
      <c r="F69" s="9" t="s">
        <v>117</v>
      </c>
      <c r="G69" s="7" t="s">
        <v>117</v>
      </c>
      <c r="H69" s="9" t="s">
        <v>117</v>
      </c>
      <c r="I69" s="24" t="s">
        <v>117</v>
      </c>
    </row>
    <row r="70" spans="1:12" hidden="1" x14ac:dyDescent="0.2">
      <c r="A70" s="10">
        <v>0</v>
      </c>
      <c r="B70" s="11">
        <v>0</v>
      </c>
      <c r="C70" s="75" t="s">
        <v>117</v>
      </c>
      <c r="D70" s="7" t="s">
        <v>117</v>
      </c>
      <c r="E70" s="9" t="s">
        <v>117</v>
      </c>
      <c r="F70" s="9" t="s">
        <v>117</v>
      </c>
      <c r="G70" s="7" t="s">
        <v>117</v>
      </c>
      <c r="H70" s="9" t="s">
        <v>117</v>
      </c>
      <c r="I70" s="24" t="s">
        <v>117</v>
      </c>
    </row>
    <row r="71" spans="1:12" hidden="1" x14ac:dyDescent="0.2">
      <c r="A71" s="10">
        <v>0</v>
      </c>
      <c r="B71" s="11">
        <v>0</v>
      </c>
      <c r="C71" s="75" t="s">
        <v>117</v>
      </c>
      <c r="D71" s="7" t="s">
        <v>117</v>
      </c>
      <c r="E71" s="9" t="s">
        <v>117</v>
      </c>
      <c r="F71" s="9" t="s">
        <v>117</v>
      </c>
      <c r="G71" s="7" t="s">
        <v>117</v>
      </c>
      <c r="H71" s="9" t="s">
        <v>117</v>
      </c>
      <c r="I71" s="24" t="s">
        <v>117</v>
      </c>
    </row>
    <row r="72" spans="1:12" hidden="1" x14ac:dyDescent="0.2">
      <c r="A72" s="10">
        <v>0</v>
      </c>
      <c r="B72" s="11">
        <v>0</v>
      </c>
      <c r="C72" s="75" t="s">
        <v>117</v>
      </c>
      <c r="D72" s="7" t="s">
        <v>117</v>
      </c>
      <c r="E72" s="9" t="s">
        <v>117</v>
      </c>
      <c r="F72" s="9" t="s">
        <v>117</v>
      </c>
      <c r="G72" s="7" t="s">
        <v>117</v>
      </c>
      <c r="H72" s="9" t="s">
        <v>117</v>
      </c>
      <c r="I72" s="24" t="s">
        <v>117</v>
      </c>
    </row>
    <row r="73" spans="1:12" x14ac:dyDescent="0.2">
      <c r="A73" s="10">
        <v>1</v>
      </c>
      <c r="B73" s="11" t="s">
        <v>163</v>
      </c>
      <c r="C73" s="9" t="s">
        <v>117</v>
      </c>
      <c r="D73" s="26" t="s">
        <v>117</v>
      </c>
      <c r="E73" s="77" t="s">
        <v>117</v>
      </c>
      <c r="F73" s="71" t="s">
        <v>117</v>
      </c>
      <c r="G73" s="30">
        <v>771.6</v>
      </c>
      <c r="H73" s="24" t="s">
        <v>117</v>
      </c>
      <c r="I73" s="24">
        <v>6.0480088683678188</v>
      </c>
    </row>
    <row r="74" spans="1:12" x14ac:dyDescent="0.2">
      <c r="A74" s="10">
        <v>1</v>
      </c>
      <c r="B74" s="26" t="s">
        <v>164</v>
      </c>
      <c r="C74" s="24" t="s">
        <v>117</v>
      </c>
      <c r="D74" s="27" t="s">
        <v>117</v>
      </c>
      <c r="E74" s="27"/>
      <c r="F74" s="71" t="s">
        <v>117</v>
      </c>
      <c r="G74" s="27">
        <v>36.484209400319997</v>
      </c>
      <c r="H74" s="27" t="s">
        <v>117</v>
      </c>
      <c r="I74" s="27">
        <v>0.28597307155070484</v>
      </c>
    </row>
    <row r="75" spans="1:12" x14ac:dyDescent="0.2">
      <c r="A75" s="10">
        <v>1</v>
      </c>
      <c r="B75" s="94" t="s">
        <v>165</v>
      </c>
      <c r="C75" s="95" t="s">
        <v>117</v>
      </c>
      <c r="D75" s="91" t="s">
        <v>117</v>
      </c>
      <c r="E75" s="91"/>
      <c r="F75" s="93" t="s">
        <v>117</v>
      </c>
      <c r="G75" s="91" t="s">
        <v>117</v>
      </c>
      <c r="H75" s="91">
        <v>1527.814464</v>
      </c>
      <c r="I75" s="91" t="s">
        <v>117</v>
      </c>
      <c r="L75" s="63">
        <f>SUM(G76:G81)</f>
        <v>1527.814464</v>
      </c>
    </row>
    <row r="76" spans="1:12" x14ac:dyDescent="0.2">
      <c r="A76" s="10">
        <v>1</v>
      </c>
      <c r="B76" s="26" t="s">
        <v>202</v>
      </c>
      <c r="C76" s="24" t="s">
        <v>117</v>
      </c>
      <c r="D76" s="27">
        <v>117</v>
      </c>
      <c r="E76" s="27" t="s">
        <v>117</v>
      </c>
      <c r="F76" s="71" t="s">
        <v>117</v>
      </c>
      <c r="G76" s="27">
        <v>975</v>
      </c>
      <c r="H76" s="27" t="s">
        <v>117</v>
      </c>
      <c r="I76" s="27">
        <v>7.6423129168722435</v>
      </c>
    </row>
    <row r="77" spans="1:12" x14ac:dyDescent="0.2">
      <c r="A77" s="10">
        <v>1</v>
      </c>
      <c r="B77" s="26" t="s">
        <v>166</v>
      </c>
      <c r="C77" s="24" t="s">
        <v>117</v>
      </c>
      <c r="D77" s="27">
        <v>0.8</v>
      </c>
      <c r="E77" s="27"/>
      <c r="F77" s="71" t="s">
        <v>117</v>
      </c>
      <c r="G77" s="27">
        <v>552.81446400000004</v>
      </c>
      <c r="H77" s="27" t="s">
        <v>117</v>
      </c>
      <c r="I77" s="27">
        <v>4.3331088398574424</v>
      </c>
    </row>
    <row r="78" spans="1:12" hidden="1" x14ac:dyDescent="0.2">
      <c r="A78" s="10">
        <v>0</v>
      </c>
      <c r="B78" s="26">
        <v>0</v>
      </c>
      <c r="C78" s="24" t="s">
        <v>117</v>
      </c>
      <c r="D78" s="27" t="s">
        <v>117</v>
      </c>
      <c r="E78" s="27"/>
      <c r="F78" s="70" t="s">
        <v>117</v>
      </c>
      <c r="G78" s="27" t="s">
        <v>117</v>
      </c>
      <c r="H78" s="27" t="s">
        <v>117</v>
      </c>
      <c r="I78" s="27" t="s">
        <v>117</v>
      </c>
    </row>
    <row r="79" spans="1:12" hidden="1" x14ac:dyDescent="0.2">
      <c r="A79" s="10">
        <v>0</v>
      </c>
      <c r="B79" s="26">
        <v>0</v>
      </c>
      <c r="C79" s="24" t="s">
        <v>117</v>
      </c>
      <c r="D79" s="27" t="s">
        <v>117</v>
      </c>
      <c r="E79" s="27" t="s">
        <v>117</v>
      </c>
      <c r="F79" s="70" t="s">
        <v>117</v>
      </c>
      <c r="G79" s="27" t="s">
        <v>117</v>
      </c>
      <c r="H79" s="27" t="s">
        <v>117</v>
      </c>
      <c r="I79" s="27" t="s">
        <v>117</v>
      </c>
    </row>
    <row r="80" spans="1:12" hidden="1" x14ac:dyDescent="0.2">
      <c r="A80" s="10">
        <v>0</v>
      </c>
      <c r="B80" s="26">
        <v>0</v>
      </c>
      <c r="C80" s="24" t="s">
        <v>117</v>
      </c>
      <c r="D80" s="27" t="s">
        <v>117</v>
      </c>
      <c r="E80" s="27" t="s">
        <v>117</v>
      </c>
      <c r="F80" s="70" t="s">
        <v>117</v>
      </c>
      <c r="G80" s="27" t="s">
        <v>117</v>
      </c>
      <c r="H80" s="27" t="s">
        <v>117</v>
      </c>
      <c r="I80" s="27" t="s">
        <v>117</v>
      </c>
    </row>
    <row r="81" spans="1:12" hidden="1" x14ac:dyDescent="0.2">
      <c r="A81" s="10">
        <v>0</v>
      </c>
      <c r="B81" s="11">
        <v>0</v>
      </c>
      <c r="C81" s="9" t="s">
        <v>117</v>
      </c>
      <c r="D81" s="26" t="s">
        <v>117</v>
      </c>
      <c r="E81" s="77" t="s">
        <v>117</v>
      </c>
      <c r="F81" s="75" t="s">
        <v>117</v>
      </c>
      <c r="G81" s="83" t="s">
        <v>117</v>
      </c>
      <c r="H81" s="9" t="s">
        <v>117</v>
      </c>
      <c r="I81" s="24" t="s">
        <v>117</v>
      </c>
    </row>
    <row r="82" spans="1:12" x14ac:dyDescent="0.2">
      <c r="A82" s="10">
        <v>1</v>
      </c>
      <c r="B82" s="94" t="s">
        <v>167</v>
      </c>
      <c r="C82" s="95" t="s">
        <v>117</v>
      </c>
      <c r="D82" s="91" t="s">
        <v>117</v>
      </c>
      <c r="E82" s="91"/>
      <c r="F82" s="93" t="s">
        <v>117</v>
      </c>
      <c r="G82" s="91" t="s">
        <v>117</v>
      </c>
      <c r="H82" s="91">
        <v>3148.1503816031227</v>
      </c>
      <c r="I82" s="91" t="s">
        <v>117</v>
      </c>
      <c r="L82" s="63">
        <f>SUM(G83:G84)</f>
        <v>3148.1503816031227</v>
      </c>
    </row>
    <row r="83" spans="1:12" x14ac:dyDescent="0.2">
      <c r="A83" s="10">
        <v>1</v>
      </c>
      <c r="B83" s="31" t="s">
        <v>168</v>
      </c>
      <c r="C83" s="24" t="s">
        <v>117</v>
      </c>
      <c r="D83" s="27">
        <v>93.841024005025872</v>
      </c>
      <c r="E83" s="27"/>
      <c r="F83" s="71">
        <v>21.946388864960774</v>
      </c>
      <c r="G83" s="27">
        <v>2059.4716043004164</v>
      </c>
      <c r="H83" s="27" t="s">
        <v>117</v>
      </c>
      <c r="I83" s="27">
        <v>16.142693788181202</v>
      </c>
    </row>
    <row r="84" spans="1:12" x14ac:dyDescent="0.2">
      <c r="A84" s="10">
        <v>1</v>
      </c>
      <c r="B84" s="31" t="s">
        <v>169</v>
      </c>
      <c r="C84" s="24" t="s">
        <v>117</v>
      </c>
      <c r="D84" s="27">
        <v>176.33379620642012</v>
      </c>
      <c r="E84" s="27"/>
      <c r="F84" s="71">
        <v>6.1739655172413794</v>
      </c>
      <c r="G84" s="27">
        <v>1088.6787773027065</v>
      </c>
      <c r="H84" s="27" t="s">
        <v>117</v>
      </c>
      <c r="I84" s="27">
        <v>8.5333578278001596</v>
      </c>
    </row>
    <row r="85" spans="1:12" x14ac:dyDescent="0.2">
      <c r="A85" s="10">
        <v>1</v>
      </c>
      <c r="B85" s="94" t="s">
        <v>170</v>
      </c>
      <c r="C85" s="95" t="s">
        <v>117</v>
      </c>
      <c r="D85" s="91" t="s">
        <v>117</v>
      </c>
      <c r="E85" s="91"/>
      <c r="F85" s="93" t="s">
        <v>117</v>
      </c>
      <c r="G85" s="91" t="s">
        <v>117</v>
      </c>
      <c r="H85" s="91">
        <v>962.4440373580419</v>
      </c>
      <c r="I85" s="91" t="s">
        <v>117</v>
      </c>
      <c r="L85" s="63">
        <f>SUM(G86:G91)</f>
        <v>962.4440373580419</v>
      </c>
    </row>
    <row r="86" spans="1:12" hidden="1" x14ac:dyDescent="0.2">
      <c r="A86" s="10">
        <v>0</v>
      </c>
      <c r="B86" s="12" t="s">
        <v>171</v>
      </c>
      <c r="C86" s="9" t="s">
        <v>117</v>
      </c>
      <c r="D86" s="76" t="s">
        <v>117</v>
      </c>
      <c r="E86" s="77" t="s">
        <v>117</v>
      </c>
      <c r="F86" s="84" t="s">
        <v>117</v>
      </c>
      <c r="G86" s="8" t="s">
        <v>117</v>
      </c>
      <c r="H86" s="9" t="s">
        <v>117</v>
      </c>
      <c r="I86" s="24" t="s">
        <v>117</v>
      </c>
    </row>
    <row r="87" spans="1:12" x14ac:dyDescent="0.2">
      <c r="A87" s="10">
        <v>1</v>
      </c>
      <c r="B87" s="31" t="s">
        <v>172</v>
      </c>
      <c r="C87" s="24" t="s">
        <v>117</v>
      </c>
      <c r="D87" s="27" t="s">
        <v>117</v>
      </c>
      <c r="E87" s="27"/>
      <c r="F87" s="71" t="s">
        <v>117</v>
      </c>
      <c r="G87" s="27">
        <v>374.86031943100966</v>
      </c>
      <c r="H87" s="27" t="s">
        <v>117</v>
      </c>
      <c r="I87" s="27">
        <v>2.9382562679081645</v>
      </c>
    </row>
    <row r="88" spans="1:12" x14ac:dyDescent="0.2">
      <c r="A88" s="10">
        <v>1</v>
      </c>
      <c r="B88" s="31" t="s">
        <v>173</v>
      </c>
      <c r="C88" s="24" t="s">
        <v>117</v>
      </c>
      <c r="D88" s="27" t="s">
        <v>117</v>
      </c>
      <c r="E88" s="27"/>
      <c r="F88" s="71" t="s">
        <v>117</v>
      </c>
      <c r="G88" s="27">
        <v>395.30362609045216</v>
      </c>
      <c r="H88" s="27" t="s">
        <v>117</v>
      </c>
      <c r="I88" s="27">
        <v>3.098496418212819</v>
      </c>
    </row>
    <row r="89" spans="1:12" x14ac:dyDescent="0.2">
      <c r="A89" s="10">
        <v>1</v>
      </c>
      <c r="B89" s="31" t="s">
        <v>174</v>
      </c>
      <c r="C89" s="24" t="s">
        <v>117</v>
      </c>
      <c r="D89" s="27" t="s">
        <v>117</v>
      </c>
      <c r="E89" s="27"/>
      <c r="F89" s="71" t="s">
        <v>117</v>
      </c>
      <c r="G89" s="27">
        <v>192.28009183658011</v>
      </c>
      <c r="H89" s="27" t="s">
        <v>117</v>
      </c>
      <c r="I89" s="27">
        <v>1.5071432097436692</v>
      </c>
    </row>
    <row r="90" spans="1:12" hidden="1" x14ac:dyDescent="0.2">
      <c r="A90" s="10">
        <v>0</v>
      </c>
      <c r="B90" s="11">
        <v>0</v>
      </c>
      <c r="C90" s="9" t="s">
        <v>117</v>
      </c>
      <c r="D90" s="9" t="s">
        <v>117</v>
      </c>
      <c r="E90" s="77" t="s">
        <v>117</v>
      </c>
      <c r="F90" s="75" t="s">
        <v>117</v>
      </c>
      <c r="G90" s="27" t="s">
        <v>117</v>
      </c>
      <c r="H90" s="26" t="s">
        <v>117</v>
      </c>
      <c r="I90" s="24" t="s">
        <v>117</v>
      </c>
    </row>
    <row r="91" spans="1:12" hidden="1" x14ac:dyDescent="0.2">
      <c r="A91" s="10">
        <v>0</v>
      </c>
      <c r="B91" s="12" t="s">
        <v>175</v>
      </c>
      <c r="C91" s="9" t="s">
        <v>117</v>
      </c>
      <c r="D91" s="85" t="s">
        <v>117</v>
      </c>
      <c r="E91" s="77" t="s">
        <v>117</v>
      </c>
      <c r="F91" s="75" t="s">
        <v>117</v>
      </c>
      <c r="G91" s="86" t="s">
        <v>117</v>
      </c>
      <c r="H91" s="9" t="s">
        <v>117</v>
      </c>
      <c r="I91" s="24" t="s">
        <v>117</v>
      </c>
    </row>
    <row r="92" spans="1:12" x14ac:dyDescent="0.2">
      <c r="A92" s="10">
        <v>1</v>
      </c>
      <c r="B92" s="31" t="s">
        <v>176</v>
      </c>
      <c r="C92" s="24" t="s">
        <v>117</v>
      </c>
      <c r="D92" s="27" t="s">
        <v>117</v>
      </c>
      <c r="E92" s="27"/>
      <c r="F92" s="71" t="s">
        <v>117</v>
      </c>
      <c r="G92" s="27">
        <v>529.70429837518691</v>
      </c>
      <c r="H92" s="27" t="s">
        <v>117</v>
      </c>
      <c r="I92" s="27">
        <v>4.1519651298414768</v>
      </c>
      <c r="L92" s="63">
        <f>+G92</f>
        <v>529.70429837518691</v>
      </c>
    </row>
    <row r="93" spans="1:12" hidden="1" x14ac:dyDescent="0.2">
      <c r="A93" s="10">
        <v>0</v>
      </c>
      <c r="B93" s="9">
        <v>0</v>
      </c>
      <c r="C93" s="9" t="s">
        <v>117</v>
      </c>
      <c r="D93" s="9" t="s">
        <v>117</v>
      </c>
      <c r="E93" s="77" t="s">
        <v>117</v>
      </c>
      <c r="F93" s="75" t="s">
        <v>117</v>
      </c>
      <c r="G93" s="27" t="s">
        <v>117</v>
      </c>
      <c r="H93" s="24" t="s">
        <v>117</v>
      </c>
      <c r="I93" s="24" t="s">
        <v>117</v>
      </c>
    </row>
    <row r="94" spans="1:12" x14ac:dyDescent="0.2">
      <c r="A94" s="10">
        <v>1</v>
      </c>
      <c r="B94" s="37" t="s">
        <v>4</v>
      </c>
      <c r="C94" s="38" t="s">
        <v>117</v>
      </c>
      <c r="D94" s="64" t="s">
        <v>117</v>
      </c>
      <c r="E94" s="65"/>
      <c r="F94" s="155" t="s">
        <v>117</v>
      </c>
      <c r="G94" s="39">
        <v>12757.917800610507</v>
      </c>
      <c r="H94" s="38" t="s">
        <v>117</v>
      </c>
      <c r="I94" s="38">
        <v>100.00000000000001</v>
      </c>
      <c r="K94" s="63"/>
      <c r="L94" s="63">
        <f>SUM(L31:L92)</f>
        <v>12757.91780061051</v>
      </c>
    </row>
    <row r="95" spans="1:12" hidden="1" x14ac:dyDescent="0.2">
      <c r="A95" s="10">
        <v>0</v>
      </c>
      <c r="B95" s="12" t="s">
        <v>49</v>
      </c>
      <c r="C95" s="9" t="s">
        <v>117</v>
      </c>
      <c r="D95" s="9" t="s">
        <v>117</v>
      </c>
      <c r="E95" s="77" t="s">
        <v>117</v>
      </c>
      <c r="F95" s="75" t="s">
        <v>117</v>
      </c>
      <c r="G95" s="27" t="s">
        <v>117</v>
      </c>
      <c r="H95" s="24" t="s">
        <v>117</v>
      </c>
      <c r="I95" s="9" t="s">
        <v>117</v>
      </c>
    </row>
    <row r="96" spans="1:12" hidden="1" x14ac:dyDescent="0.2">
      <c r="A96" s="10">
        <v>0</v>
      </c>
      <c r="B96" s="76">
        <v>0</v>
      </c>
      <c r="C96" s="9" t="s">
        <v>117</v>
      </c>
      <c r="D96" s="76" t="s">
        <v>117</v>
      </c>
      <c r="E96" s="77" t="s">
        <v>117</v>
      </c>
      <c r="F96" s="77" t="s">
        <v>117</v>
      </c>
      <c r="G96" s="78" t="s">
        <v>117</v>
      </c>
      <c r="H96" s="24" t="s">
        <v>117</v>
      </c>
      <c r="I96" s="9" t="s">
        <v>117</v>
      </c>
    </row>
    <row r="97" spans="1:12" hidden="1" x14ac:dyDescent="0.2">
      <c r="A97" s="10">
        <v>0</v>
      </c>
      <c r="B97" s="76">
        <v>0</v>
      </c>
      <c r="C97" s="9" t="s">
        <v>117</v>
      </c>
      <c r="D97" s="76" t="s">
        <v>117</v>
      </c>
      <c r="E97" s="77" t="s">
        <v>117</v>
      </c>
      <c r="F97" s="77" t="s">
        <v>117</v>
      </c>
      <c r="G97" s="78" t="s">
        <v>117</v>
      </c>
      <c r="H97" s="9" t="s">
        <v>117</v>
      </c>
      <c r="I97" s="9" t="s">
        <v>117</v>
      </c>
    </row>
    <row r="98" spans="1:12" hidden="1" x14ac:dyDescent="0.2">
      <c r="A98" s="10">
        <v>0</v>
      </c>
      <c r="B98" s="76">
        <v>0</v>
      </c>
      <c r="C98" s="9" t="s">
        <v>117</v>
      </c>
      <c r="D98" s="76" t="s">
        <v>117</v>
      </c>
      <c r="E98" s="77" t="s">
        <v>117</v>
      </c>
      <c r="F98" s="77" t="s">
        <v>117</v>
      </c>
      <c r="G98" s="78" t="s">
        <v>117</v>
      </c>
      <c r="H98" s="9" t="s">
        <v>117</v>
      </c>
      <c r="I98" s="9" t="s">
        <v>117</v>
      </c>
    </row>
    <row r="99" spans="1:12" x14ac:dyDescent="0.2">
      <c r="A99" s="10">
        <v>1</v>
      </c>
      <c r="B99" s="41" t="s">
        <v>5</v>
      </c>
      <c r="C99" s="42" t="s">
        <v>117</v>
      </c>
      <c r="D99" s="66" t="s">
        <v>117</v>
      </c>
      <c r="E99" s="66"/>
      <c r="F99" s="156" t="s">
        <v>117</v>
      </c>
      <c r="G99" s="41">
        <v>12757.917800610507</v>
      </c>
      <c r="H99" s="57" t="s">
        <v>117</v>
      </c>
      <c r="I99" s="57" t="s">
        <v>117</v>
      </c>
    </row>
    <row r="100" spans="1:12" x14ac:dyDescent="0.2">
      <c r="A100" s="10">
        <v>1</v>
      </c>
      <c r="B100" s="33" t="s">
        <v>177</v>
      </c>
      <c r="C100" s="42" t="s">
        <v>117</v>
      </c>
      <c r="D100" s="67" t="s">
        <v>117</v>
      </c>
      <c r="E100" s="59"/>
      <c r="F100" s="170">
        <v>0.36451193716030017</v>
      </c>
      <c r="G100" s="35" t="s">
        <v>117</v>
      </c>
      <c r="H100" s="59" t="s">
        <v>117</v>
      </c>
      <c r="I100" s="59" t="s">
        <v>117</v>
      </c>
    </row>
    <row r="101" spans="1:12" hidden="1" x14ac:dyDescent="0.2">
      <c r="A101" s="10">
        <v>0</v>
      </c>
      <c r="B101" s="12">
        <v>0</v>
      </c>
      <c r="C101" s="9" t="s">
        <v>117</v>
      </c>
      <c r="D101" s="26" t="s">
        <v>117</v>
      </c>
      <c r="E101" s="26" t="s">
        <v>117</v>
      </c>
      <c r="F101" s="27" t="s">
        <v>117</v>
      </c>
      <c r="G101" s="30" t="s">
        <v>117</v>
      </c>
      <c r="H101" s="9" t="s">
        <v>117</v>
      </c>
      <c r="I101" s="9" t="s">
        <v>117</v>
      </c>
    </row>
    <row r="102" spans="1:12" hidden="1" x14ac:dyDescent="0.2">
      <c r="A102" s="10">
        <v>0</v>
      </c>
      <c r="B102" s="12">
        <v>0</v>
      </c>
      <c r="C102" s="87" t="s">
        <v>117</v>
      </c>
      <c r="D102" s="25" t="s">
        <v>117</v>
      </c>
      <c r="E102" s="25" t="s">
        <v>117</v>
      </c>
      <c r="F102" s="25" t="s">
        <v>117</v>
      </c>
      <c r="G102" s="40" t="s">
        <v>117</v>
      </c>
      <c r="H102" s="9" t="s">
        <v>117</v>
      </c>
      <c r="I102" s="9" t="s">
        <v>117</v>
      </c>
    </row>
    <row r="103" spans="1:12" x14ac:dyDescent="0.2">
      <c r="A103" s="10">
        <v>1</v>
      </c>
      <c r="B103" s="43" t="s">
        <v>6</v>
      </c>
      <c r="C103" s="24" t="s">
        <v>117</v>
      </c>
      <c r="D103" s="24" t="s">
        <v>117</v>
      </c>
      <c r="E103" s="26"/>
      <c r="F103" s="71" t="s">
        <v>117</v>
      </c>
      <c r="G103" s="27" t="s">
        <v>117</v>
      </c>
      <c r="H103" s="24">
        <v>1658.3137381077343</v>
      </c>
      <c r="I103" s="24" t="s">
        <v>117</v>
      </c>
    </row>
    <row r="104" spans="1:12" hidden="1" x14ac:dyDescent="0.2">
      <c r="A104" s="10">
        <v>0</v>
      </c>
      <c r="B104" s="43" t="s">
        <v>178</v>
      </c>
      <c r="C104" s="24" t="s">
        <v>117</v>
      </c>
      <c r="D104" s="24" t="s">
        <v>117</v>
      </c>
      <c r="E104" s="26"/>
      <c r="F104" s="71" t="s">
        <v>117</v>
      </c>
      <c r="G104" s="27" t="s">
        <v>117</v>
      </c>
      <c r="H104" s="24">
        <v>1658.3137381077343</v>
      </c>
      <c r="I104" s="24" t="s">
        <v>117</v>
      </c>
    </row>
    <row r="105" spans="1:12" x14ac:dyDescent="0.2">
      <c r="A105" s="10">
        <v>1</v>
      </c>
      <c r="B105" s="26" t="s">
        <v>179</v>
      </c>
      <c r="C105" s="24" t="s">
        <v>117</v>
      </c>
      <c r="D105" s="271">
        <v>2059.4716043004164</v>
      </c>
      <c r="E105" s="271"/>
      <c r="F105" s="271">
        <v>0.27587877877852429</v>
      </c>
      <c r="G105" s="26">
        <v>55.175755755704856</v>
      </c>
      <c r="H105" s="24" t="s">
        <v>117</v>
      </c>
      <c r="I105" s="24" t="s">
        <v>117</v>
      </c>
    </row>
    <row r="106" spans="1:12" hidden="1" x14ac:dyDescent="0.2">
      <c r="A106" s="10">
        <v>0</v>
      </c>
      <c r="B106" s="26" t="s">
        <v>180</v>
      </c>
      <c r="C106" s="24" t="s">
        <v>117</v>
      </c>
      <c r="D106" s="26" t="s">
        <v>117</v>
      </c>
      <c r="E106" s="26"/>
      <c r="F106" s="26" t="s">
        <v>117</v>
      </c>
      <c r="G106" s="26" t="s">
        <v>117</v>
      </c>
      <c r="H106" s="24" t="s">
        <v>117</v>
      </c>
      <c r="I106" s="24" t="s">
        <v>117</v>
      </c>
    </row>
    <row r="107" spans="1:12" x14ac:dyDescent="0.2">
      <c r="A107" s="10">
        <v>1</v>
      </c>
      <c r="B107" s="11" t="s">
        <v>181</v>
      </c>
      <c r="C107" s="9" t="s">
        <v>117</v>
      </c>
      <c r="D107" s="76">
        <v>1</v>
      </c>
      <c r="E107" s="77" t="s">
        <v>117</v>
      </c>
      <c r="F107" s="26">
        <v>169.62</v>
      </c>
      <c r="G107" s="26">
        <v>169.62</v>
      </c>
      <c r="H107" s="9" t="s">
        <v>117</v>
      </c>
      <c r="I107" s="9" t="s">
        <v>117</v>
      </c>
    </row>
    <row r="108" spans="1:12" x14ac:dyDescent="0.2">
      <c r="A108" s="10">
        <v>1</v>
      </c>
      <c r="B108" s="11" t="s">
        <v>182</v>
      </c>
      <c r="C108" s="9" t="s">
        <v>117</v>
      </c>
      <c r="D108" s="76">
        <v>1</v>
      </c>
      <c r="E108" s="77" t="s">
        <v>117</v>
      </c>
      <c r="F108" s="271">
        <v>0.56755089230060951</v>
      </c>
      <c r="G108" s="26">
        <v>96.267982352029392</v>
      </c>
      <c r="H108" s="24" t="s">
        <v>117</v>
      </c>
      <c r="I108" s="9" t="s">
        <v>117</v>
      </c>
    </row>
    <row r="109" spans="1:12" x14ac:dyDescent="0.2">
      <c r="A109" s="10">
        <v>1</v>
      </c>
      <c r="B109" s="11" t="s">
        <v>183</v>
      </c>
      <c r="C109" s="9" t="s">
        <v>117</v>
      </c>
      <c r="D109" s="76">
        <v>1</v>
      </c>
      <c r="E109" s="77" t="s">
        <v>117</v>
      </c>
      <c r="F109" s="26">
        <v>1337.25</v>
      </c>
      <c r="G109" s="26">
        <v>1337.25</v>
      </c>
      <c r="H109" s="24" t="s">
        <v>117</v>
      </c>
      <c r="I109" s="9" t="s">
        <v>117</v>
      </c>
    </row>
    <row r="110" spans="1:12" hidden="1" x14ac:dyDescent="0.2">
      <c r="A110" s="10">
        <v>0</v>
      </c>
      <c r="B110" s="11" t="e">
        <v>#N/A</v>
      </c>
      <c r="C110" s="9" t="s">
        <v>117</v>
      </c>
      <c r="D110" s="76" t="s">
        <v>117</v>
      </c>
      <c r="E110" s="77" t="s">
        <v>117</v>
      </c>
      <c r="F110" s="77" t="s">
        <v>117</v>
      </c>
      <c r="G110" s="78" t="s">
        <v>117</v>
      </c>
      <c r="H110" s="9" t="s">
        <v>117</v>
      </c>
      <c r="I110" s="9" t="s">
        <v>117</v>
      </c>
    </row>
    <row r="111" spans="1:12" hidden="1" x14ac:dyDescent="0.2">
      <c r="A111" s="10">
        <v>0</v>
      </c>
      <c r="B111" s="88" t="s">
        <v>185</v>
      </c>
      <c r="C111" s="9" t="s">
        <v>117</v>
      </c>
      <c r="D111" s="76" t="s">
        <v>117</v>
      </c>
      <c r="E111" s="77" t="s">
        <v>117</v>
      </c>
      <c r="F111" s="85" t="s">
        <v>117</v>
      </c>
      <c r="G111" s="89" t="s">
        <v>117</v>
      </c>
      <c r="H111" s="24" t="s">
        <v>117</v>
      </c>
      <c r="I111" s="9" t="s">
        <v>117</v>
      </c>
    </row>
    <row r="112" spans="1:12" x14ac:dyDescent="0.2">
      <c r="A112" s="10">
        <v>1</v>
      </c>
      <c r="B112" s="33" t="s">
        <v>7</v>
      </c>
      <c r="C112" s="34" t="s">
        <v>117</v>
      </c>
      <c r="D112" s="34" t="s">
        <v>117</v>
      </c>
      <c r="E112" s="35"/>
      <c r="F112" s="157" t="s">
        <v>117</v>
      </c>
      <c r="G112" s="36">
        <v>11099.604062502773</v>
      </c>
      <c r="H112" s="35" t="s">
        <v>117</v>
      </c>
      <c r="I112" s="34" t="s">
        <v>117</v>
      </c>
      <c r="L112" s="63" t="e">
        <f>+L94-G105-G106</f>
        <v>#VALUE!</v>
      </c>
    </row>
    <row r="113" spans="1:13" x14ac:dyDescent="0.2">
      <c r="A113" s="10">
        <v>1</v>
      </c>
      <c r="B113" s="33" t="s">
        <v>8</v>
      </c>
      <c r="C113" s="42" t="s">
        <v>117</v>
      </c>
      <c r="D113" s="42" t="s">
        <v>117</v>
      </c>
      <c r="E113" s="41"/>
      <c r="F113" s="158">
        <v>0.31713154464293636</v>
      </c>
      <c r="G113" s="60" t="s">
        <v>117</v>
      </c>
      <c r="H113" s="42" t="s">
        <v>117</v>
      </c>
      <c r="I113" s="42" t="s">
        <v>117</v>
      </c>
      <c r="L113" s="10" t="e">
        <f>L112/G9-F113</f>
        <v>#VALUE!</v>
      </c>
      <c r="M113" s="10">
        <v>101.80465509879248</v>
      </c>
    </row>
    <row r="115" spans="1:13" x14ac:dyDescent="0.2">
      <c r="B115" s="10" t="s">
        <v>57</v>
      </c>
    </row>
  </sheetData>
  <autoFilter ref="A1:H113">
    <filterColumn colId="0">
      <filters>
        <filter val="1"/>
      </filters>
    </filterColumn>
  </autoFilter>
  <phoneticPr fontId="4" type="noConversion"/>
  <conditionalFormatting sqref="E25:E26 D22:D26 F22:I26 E22:E23 D20:I21 C33 D27:I27 C3:I3 I55:I73 D74:I80 I81 D82:I85 I86 D87:I89 I90:I91 I93 D92:I92 D31:I54 D55:H72">
    <cfRule type="cellIs" dxfId="15" priority="1" stopIfTrue="1" operator="equal">
      <formula>0</formula>
    </cfRule>
  </conditionalFormatting>
  <pageMargins left="0.75" right="0.75" top="1" bottom="1" header="0" footer="0"/>
  <pageSetup paperSize="9" scale="87" orientation="portrait" verticalDpi="0" r:id="rId1"/>
  <headerFooter alignWithMargins="0"/>
  <colBreaks count="1" manualBreakCount="1">
    <brk id="9" max="104857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N115"/>
  <sheetViews>
    <sheetView workbookViewId="0"/>
  </sheetViews>
  <sheetFormatPr defaultRowHeight="12" x14ac:dyDescent="0.2"/>
  <cols>
    <col min="1" max="1" width="3.28515625" style="10" customWidth="1"/>
    <col min="2" max="2" width="40.7109375" style="10" customWidth="1"/>
    <col min="3" max="3" width="4.85546875" style="10" customWidth="1"/>
    <col min="4" max="4" width="9.140625" style="10"/>
    <col min="5" max="5" width="4.85546875" style="10" customWidth="1"/>
    <col min="6" max="6" width="9.7109375" style="10" customWidth="1"/>
    <col min="7" max="8" width="9.140625" style="10"/>
    <col min="9" max="9" width="9.140625" style="23"/>
    <col min="10" max="11" width="9.140625" style="10"/>
    <col min="12" max="14" width="9.140625" style="10" hidden="1" customWidth="1"/>
    <col min="15" max="16384" width="9.140625" style="10"/>
  </cols>
  <sheetData>
    <row r="1" spans="1:9" x14ac:dyDescent="0.2">
      <c r="C1" s="10">
        <v>2</v>
      </c>
      <c r="D1" s="10">
        <v>3</v>
      </c>
      <c r="F1" s="10">
        <v>6</v>
      </c>
      <c r="G1" s="10">
        <v>7</v>
      </c>
      <c r="H1" s="10">
        <v>8</v>
      </c>
    </row>
    <row r="2" spans="1:9" hidden="1" x14ac:dyDescent="0.2"/>
    <row r="3" spans="1:9" x14ac:dyDescent="0.2">
      <c r="A3" s="10">
        <v>1</v>
      </c>
      <c r="B3" s="95" t="s">
        <v>116</v>
      </c>
      <c r="C3" s="27" t="s">
        <v>117</v>
      </c>
      <c r="D3" s="27" t="s">
        <v>117</v>
      </c>
      <c r="E3" s="27"/>
      <c r="F3" s="27" t="s">
        <v>117</v>
      </c>
      <c r="G3" s="27" t="s">
        <v>117</v>
      </c>
      <c r="H3" s="27" t="s">
        <v>117</v>
      </c>
      <c r="I3" s="27" t="s">
        <v>117</v>
      </c>
    </row>
    <row r="4" spans="1:9" x14ac:dyDescent="0.2">
      <c r="A4" s="10">
        <v>1</v>
      </c>
      <c r="B4" s="95" t="s">
        <v>0</v>
      </c>
      <c r="C4" s="24" t="s">
        <v>117</v>
      </c>
      <c r="D4" s="24" t="s">
        <v>117</v>
      </c>
      <c r="E4" s="24"/>
      <c r="F4" s="24" t="s">
        <v>117</v>
      </c>
      <c r="G4" s="24" t="s">
        <v>117</v>
      </c>
      <c r="H4" s="24" t="s">
        <v>117</v>
      </c>
      <c r="I4" s="25" t="s">
        <v>117</v>
      </c>
    </row>
    <row r="5" spans="1:9" x14ac:dyDescent="0.2">
      <c r="A5" s="10">
        <v>1</v>
      </c>
      <c r="B5" s="24" t="s">
        <v>117</v>
      </c>
      <c r="C5" s="24" t="s">
        <v>117</v>
      </c>
      <c r="D5" s="61" t="s">
        <v>117</v>
      </c>
      <c r="E5" s="62"/>
      <c r="F5" s="62" t="s">
        <v>117</v>
      </c>
      <c r="G5" s="175" t="s">
        <v>118</v>
      </c>
      <c r="H5" s="62"/>
      <c r="I5" s="61" t="s">
        <v>117</v>
      </c>
    </row>
    <row r="6" spans="1:9" x14ac:dyDescent="0.2">
      <c r="A6" s="10">
        <v>1</v>
      </c>
      <c r="B6" s="79" t="s">
        <v>119</v>
      </c>
      <c r="C6" s="24" t="s">
        <v>117</v>
      </c>
      <c r="D6" s="61" t="s">
        <v>117</v>
      </c>
      <c r="E6" s="62"/>
      <c r="F6" s="62" t="s">
        <v>117</v>
      </c>
      <c r="G6" s="62" t="s">
        <v>117</v>
      </c>
      <c r="H6" s="62" t="s">
        <v>117</v>
      </c>
      <c r="I6" s="61" t="s">
        <v>117</v>
      </c>
    </row>
    <row r="7" spans="1:9" x14ac:dyDescent="0.2">
      <c r="A7" s="10">
        <v>1</v>
      </c>
      <c r="B7" s="95" t="s">
        <v>206</v>
      </c>
      <c r="C7" s="95"/>
      <c r="D7" s="61"/>
      <c r="E7" s="62"/>
      <c r="F7" s="62" t="s">
        <v>117</v>
      </c>
      <c r="G7" s="62" t="s">
        <v>117</v>
      </c>
      <c r="H7" s="62" t="s">
        <v>117</v>
      </c>
      <c r="I7" s="61" t="s">
        <v>117</v>
      </c>
    </row>
    <row r="8" spans="1:9" x14ac:dyDescent="0.2">
      <c r="A8" s="10">
        <v>1</v>
      </c>
      <c r="B8" s="24" t="s">
        <v>117</v>
      </c>
      <c r="C8" s="24" t="s">
        <v>117</v>
      </c>
      <c r="D8" s="61" t="s">
        <v>117</v>
      </c>
      <c r="E8" s="62"/>
      <c r="F8" s="62" t="s">
        <v>117</v>
      </c>
      <c r="G8" s="62" t="s">
        <v>117</v>
      </c>
      <c r="H8" s="62" t="s">
        <v>117</v>
      </c>
      <c r="I8" s="61" t="s">
        <v>117</v>
      </c>
    </row>
    <row r="9" spans="1:9" x14ac:dyDescent="0.2">
      <c r="A9" s="10">
        <v>1</v>
      </c>
      <c r="B9" s="95" t="s">
        <v>120</v>
      </c>
      <c r="C9" s="95" t="s">
        <v>117</v>
      </c>
      <c r="D9" s="101" t="s">
        <v>117</v>
      </c>
      <c r="E9" s="102"/>
      <c r="F9" s="102" t="s">
        <v>117</v>
      </c>
      <c r="G9" s="144">
        <v>35000</v>
      </c>
      <c r="H9" s="145" t="s">
        <v>1</v>
      </c>
      <c r="I9" s="61" t="s">
        <v>117</v>
      </c>
    </row>
    <row r="10" spans="1:9" x14ac:dyDescent="0.2">
      <c r="A10" s="10">
        <v>1</v>
      </c>
      <c r="B10" s="24" t="s">
        <v>117</v>
      </c>
      <c r="C10" s="24" t="s">
        <v>117</v>
      </c>
      <c r="D10" s="61" t="s">
        <v>117</v>
      </c>
      <c r="E10" s="62"/>
      <c r="F10" s="197" t="s">
        <v>117</v>
      </c>
      <c r="G10" s="96" t="s">
        <v>117</v>
      </c>
      <c r="H10" s="97" t="s">
        <v>117</v>
      </c>
      <c r="I10" s="61" t="s">
        <v>117</v>
      </c>
    </row>
    <row r="11" spans="1:9" x14ac:dyDescent="0.2">
      <c r="A11" s="10">
        <v>1</v>
      </c>
      <c r="B11" s="24" t="s">
        <v>121</v>
      </c>
      <c r="C11" s="24" t="s">
        <v>117</v>
      </c>
      <c r="D11" s="61" t="s">
        <v>117</v>
      </c>
      <c r="E11" s="62"/>
      <c r="F11" s="62" t="s">
        <v>117</v>
      </c>
      <c r="G11" s="96">
        <v>38888.888888888891</v>
      </c>
      <c r="H11" s="97" t="s">
        <v>1</v>
      </c>
      <c r="I11" s="61" t="s">
        <v>117</v>
      </c>
    </row>
    <row r="12" spans="1:9" x14ac:dyDescent="0.2">
      <c r="A12" s="10">
        <v>1</v>
      </c>
      <c r="B12" s="24" t="s">
        <v>122</v>
      </c>
      <c r="C12" s="24" t="s">
        <v>117</v>
      </c>
      <c r="D12" s="61" t="s">
        <v>117</v>
      </c>
      <c r="E12" s="62"/>
      <c r="F12" s="62" t="s">
        <v>117</v>
      </c>
      <c r="G12" s="40">
        <v>10</v>
      </c>
      <c r="H12" s="73" t="s">
        <v>2</v>
      </c>
      <c r="I12" s="61" t="s">
        <v>117</v>
      </c>
    </row>
    <row r="13" spans="1:9" x14ac:dyDescent="0.2">
      <c r="A13" s="10">
        <v>1</v>
      </c>
      <c r="B13" s="24" t="s">
        <v>117</v>
      </c>
      <c r="C13" s="24" t="s">
        <v>117</v>
      </c>
      <c r="D13" s="61" t="s">
        <v>117</v>
      </c>
      <c r="E13" s="62" t="s">
        <v>117</v>
      </c>
      <c r="F13" s="62" t="s">
        <v>117</v>
      </c>
      <c r="G13" s="62" t="s">
        <v>117</v>
      </c>
      <c r="H13" s="62" t="s">
        <v>117</v>
      </c>
      <c r="I13" s="61" t="s">
        <v>117</v>
      </c>
    </row>
    <row r="14" spans="1:9" x14ac:dyDescent="0.2">
      <c r="A14" s="10">
        <v>1</v>
      </c>
      <c r="B14" s="24" t="s">
        <v>117</v>
      </c>
      <c r="C14" s="24" t="s">
        <v>117</v>
      </c>
      <c r="D14" s="61" t="s">
        <v>117</v>
      </c>
      <c r="E14" s="62"/>
      <c r="F14" s="62" t="s">
        <v>117</v>
      </c>
      <c r="G14" s="40" t="s">
        <v>117</v>
      </c>
      <c r="H14" s="73" t="s">
        <v>117</v>
      </c>
      <c r="I14" s="61" t="s">
        <v>117</v>
      </c>
    </row>
    <row r="15" spans="1:9" x14ac:dyDescent="0.2">
      <c r="A15" s="10">
        <v>1</v>
      </c>
      <c r="B15" s="24" t="s">
        <v>123</v>
      </c>
      <c r="C15" s="24" t="s">
        <v>117</v>
      </c>
      <c r="D15" s="61" t="s">
        <v>117</v>
      </c>
      <c r="E15" s="62"/>
      <c r="F15" s="62" t="s">
        <v>117</v>
      </c>
      <c r="G15" s="248">
        <v>0.5</v>
      </c>
      <c r="H15" s="73" t="s">
        <v>3</v>
      </c>
      <c r="I15" s="61" t="s">
        <v>117</v>
      </c>
    </row>
    <row r="16" spans="1:9" x14ac:dyDescent="0.2">
      <c r="A16" s="10">
        <v>1</v>
      </c>
      <c r="B16" s="24" t="s">
        <v>124</v>
      </c>
      <c r="C16" s="24" t="s">
        <v>117</v>
      </c>
      <c r="D16" s="61" t="s">
        <v>117</v>
      </c>
      <c r="E16" s="62"/>
      <c r="F16" s="62" t="s">
        <v>117</v>
      </c>
      <c r="G16" s="40">
        <v>1</v>
      </c>
      <c r="H16" s="73" t="s">
        <v>125</v>
      </c>
      <c r="I16" s="61" t="s">
        <v>117</v>
      </c>
    </row>
    <row r="17" spans="1:12" x14ac:dyDescent="0.2">
      <c r="A17" s="10">
        <v>1</v>
      </c>
      <c r="B17" s="24" t="s">
        <v>117</v>
      </c>
      <c r="C17" s="24" t="s">
        <v>117</v>
      </c>
      <c r="D17" s="61" t="s">
        <v>117</v>
      </c>
      <c r="E17" s="62"/>
      <c r="F17" s="62" t="s">
        <v>117</v>
      </c>
      <c r="G17" s="40" t="s">
        <v>117</v>
      </c>
      <c r="H17" s="73" t="s">
        <v>117</v>
      </c>
      <c r="I17" s="61" t="s">
        <v>117</v>
      </c>
    </row>
    <row r="18" spans="1:12" x14ac:dyDescent="0.2">
      <c r="A18" s="10">
        <v>1</v>
      </c>
      <c r="B18" s="24" t="s">
        <v>126</v>
      </c>
      <c r="C18" s="25" t="s">
        <v>117</v>
      </c>
      <c r="D18" s="25" t="s">
        <v>117</v>
      </c>
      <c r="E18" s="25" t="s">
        <v>117</v>
      </c>
      <c r="F18" s="25" t="s">
        <v>117</v>
      </c>
      <c r="G18" s="40">
        <v>10.288</v>
      </c>
      <c r="H18" s="73" t="s">
        <v>2</v>
      </c>
      <c r="I18" s="25" t="s">
        <v>117</v>
      </c>
    </row>
    <row r="19" spans="1:12" customFormat="1" ht="12.75" x14ac:dyDescent="0.2">
      <c r="A19" s="10">
        <v>1</v>
      </c>
      <c r="B19" s="24" t="s">
        <v>117</v>
      </c>
      <c r="C19" s="21" t="s">
        <v>117</v>
      </c>
      <c r="D19" s="68" t="s">
        <v>117</v>
      </c>
      <c r="E19" s="69" t="s">
        <v>117</v>
      </c>
      <c r="F19" s="69" t="s">
        <v>117</v>
      </c>
      <c r="G19" s="69" t="s">
        <v>117</v>
      </c>
      <c r="H19" s="69" t="s">
        <v>117</v>
      </c>
      <c r="I19" s="68" t="s">
        <v>117</v>
      </c>
    </row>
    <row r="20" spans="1:12" customFormat="1" ht="12.75" hidden="1" x14ac:dyDescent="0.2">
      <c r="A20" s="10">
        <v>0</v>
      </c>
      <c r="B20" s="24" t="s">
        <v>127</v>
      </c>
      <c r="C20" s="27" t="s">
        <v>117</v>
      </c>
      <c r="D20" s="27" t="s">
        <v>117</v>
      </c>
      <c r="E20" s="24" t="s">
        <v>117</v>
      </c>
      <c r="F20" s="28" t="s">
        <v>117</v>
      </c>
      <c r="G20" s="27" t="s">
        <v>117</v>
      </c>
      <c r="H20" s="24" t="s">
        <v>117</v>
      </c>
      <c r="I20" s="25" t="s">
        <v>117</v>
      </c>
    </row>
    <row r="21" spans="1:12" customFormat="1" ht="12.75" x14ac:dyDescent="0.2">
      <c r="A21" s="10">
        <v>1</v>
      </c>
      <c r="B21" s="24" t="s">
        <v>187</v>
      </c>
      <c r="C21" s="15" t="s">
        <v>117</v>
      </c>
      <c r="D21" s="15" t="s">
        <v>117</v>
      </c>
      <c r="E21" s="14" t="s">
        <v>117</v>
      </c>
      <c r="F21" s="14" t="s">
        <v>117</v>
      </c>
      <c r="G21" s="216">
        <v>600</v>
      </c>
      <c r="H21" s="14" t="s">
        <v>188</v>
      </c>
      <c r="I21" s="14" t="s">
        <v>117</v>
      </c>
    </row>
    <row r="22" spans="1:12" customFormat="1" ht="12.75" hidden="1" x14ac:dyDescent="0.2">
      <c r="A22" s="10">
        <v>0</v>
      </c>
      <c r="B22" s="24" t="s">
        <v>117</v>
      </c>
      <c r="C22" s="15" t="s">
        <v>117</v>
      </c>
      <c r="D22" s="17" t="s">
        <v>117</v>
      </c>
      <c r="E22" s="14" t="s">
        <v>117</v>
      </c>
      <c r="F22" s="18" t="s">
        <v>117</v>
      </c>
      <c r="G22" s="15" t="s">
        <v>117</v>
      </c>
      <c r="H22" s="14" t="s">
        <v>117</v>
      </c>
      <c r="I22" s="14" t="s">
        <v>117</v>
      </c>
    </row>
    <row r="23" spans="1:12" customFormat="1" ht="12.75" hidden="1" x14ac:dyDescent="0.2">
      <c r="A23" s="10">
        <v>0</v>
      </c>
      <c r="B23" s="24" t="s">
        <v>117</v>
      </c>
      <c r="C23" s="15" t="s">
        <v>117</v>
      </c>
      <c r="D23" s="17" t="s">
        <v>117</v>
      </c>
      <c r="E23" s="14" t="s">
        <v>117</v>
      </c>
      <c r="F23" s="18" t="s">
        <v>117</v>
      </c>
      <c r="G23" s="15" t="s">
        <v>117</v>
      </c>
      <c r="H23" s="14" t="s">
        <v>117</v>
      </c>
      <c r="I23" s="14" t="s">
        <v>117</v>
      </c>
    </row>
    <row r="24" spans="1:12" customFormat="1" ht="14.25" hidden="1" x14ac:dyDescent="0.2">
      <c r="A24" s="10">
        <v>0</v>
      </c>
      <c r="B24" s="24" t="s">
        <v>117</v>
      </c>
      <c r="C24" s="15" t="s">
        <v>117</v>
      </c>
      <c r="D24" s="17" t="s">
        <v>117</v>
      </c>
      <c r="E24" s="19" t="s">
        <v>117</v>
      </c>
      <c r="F24" s="18" t="s">
        <v>117</v>
      </c>
      <c r="G24" s="15" t="s">
        <v>117</v>
      </c>
      <c r="H24" s="14" t="s">
        <v>117</v>
      </c>
      <c r="I24" s="14" t="s">
        <v>117</v>
      </c>
    </row>
    <row r="25" spans="1:12" customFormat="1" ht="12.75" hidden="1" x14ac:dyDescent="0.2">
      <c r="A25" s="10">
        <v>0</v>
      </c>
      <c r="B25" s="24" t="s">
        <v>117</v>
      </c>
      <c r="C25" s="15" t="s">
        <v>117</v>
      </c>
      <c r="D25" s="15" t="s">
        <v>117</v>
      </c>
      <c r="E25" s="14" t="s">
        <v>117</v>
      </c>
      <c r="F25" s="18" t="s">
        <v>117</v>
      </c>
      <c r="G25" s="15" t="s">
        <v>117</v>
      </c>
      <c r="H25" s="14" t="s">
        <v>117</v>
      </c>
      <c r="I25" s="14" t="s">
        <v>117</v>
      </c>
    </row>
    <row r="26" spans="1:12" customFormat="1" ht="12.75" hidden="1" x14ac:dyDescent="0.2">
      <c r="A26" s="10">
        <v>0</v>
      </c>
      <c r="B26" s="24" t="s">
        <v>117</v>
      </c>
      <c r="C26" s="15" t="s">
        <v>117</v>
      </c>
      <c r="D26" s="17" t="s">
        <v>117</v>
      </c>
      <c r="E26" s="14" t="s">
        <v>117</v>
      </c>
      <c r="F26" s="18" t="s">
        <v>117</v>
      </c>
      <c r="G26" s="15" t="s">
        <v>117</v>
      </c>
      <c r="H26" s="14" t="s">
        <v>117</v>
      </c>
      <c r="I26" s="14" t="s">
        <v>117</v>
      </c>
    </row>
    <row r="27" spans="1:12" customFormat="1" ht="12.75" hidden="1" x14ac:dyDescent="0.2">
      <c r="A27" s="10">
        <v>0</v>
      </c>
      <c r="B27" s="24" t="s">
        <v>117</v>
      </c>
      <c r="C27" s="15" t="s">
        <v>117</v>
      </c>
      <c r="D27" s="15" t="s">
        <v>117</v>
      </c>
      <c r="E27" s="14" t="s">
        <v>117</v>
      </c>
      <c r="F27" s="18" t="s">
        <v>117</v>
      </c>
      <c r="G27" s="15" t="s">
        <v>117</v>
      </c>
      <c r="H27" s="14" t="s">
        <v>117</v>
      </c>
      <c r="I27" s="14" t="s">
        <v>117</v>
      </c>
    </row>
    <row r="28" spans="1:12" x14ac:dyDescent="0.2">
      <c r="A28" s="10">
        <v>1</v>
      </c>
      <c r="B28" s="24"/>
      <c r="C28" s="27" t="s">
        <v>117</v>
      </c>
      <c r="D28" s="61" t="s">
        <v>117</v>
      </c>
      <c r="E28" s="62"/>
      <c r="F28" s="62" t="s">
        <v>117</v>
      </c>
      <c r="G28" s="62" t="s">
        <v>117</v>
      </c>
      <c r="H28" s="62" t="s">
        <v>117</v>
      </c>
      <c r="I28" s="61" t="s">
        <v>117</v>
      </c>
      <c r="L28" s="10" t="s">
        <v>9</v>
      </c>
    </row>
    <row r="29" spans="1:12" x14ac:dyDescent="0.2">
      <c r="A29" s="10">
        <v>1</v>
      </c>
      <c r="B29" s="146">
        <v>0</v>
      </c>
      <c r="C29" s="38" t="s">
        <v>117</v>
      </c>
      <c r="D29" s="147" t="s">
        <v>130</v>
      </c>
      <c r="E29" s="148"/>
      <c r="F29" s="148" t="s">
        <v>131</v>
      </c>
      <c r="G29" s="148" t="s">
        <v>132</v>
      </c>
      <c r="H29" s="148" t="s">
        <v>117</v>
      </c>
      <c r="I29" s="147" t="s">
        <v>133</v>
      </c>
    </row>
    <row r="30" spans="1:12" x14ac:dyDescent="0.2">
      <c r="A30" s="10">
        <v>1</v>
      </c>
      <c r="B30" s="149" t="s">
        <v>134</v>
      </c>
      <c r="C30" s="42" t="s">
        <v>117</v>
      </c>
      <c r="D30" s="150" t="s">
        <v>3</v>
      </c>
      <c r="E30" s="150"/>
      <c r="F30" s="150" t="s">
        <v>135</v>
      </c>
      <c r="G30" s="150" t="s">
        <v>108</v>
      </c>
      <c r="H30" s="150" t="s">
        <v>117</v>
      </c>
      <c r="I30" s="151" t="s">
        <v>136</v>
      </c>
    </row>
    <row r="31" spans="1:12" hidden="1" x14ac:dyDescent="0.2">
      <c r="A31" s="10">
        <v>0</v>
      </c>
      <c r="B31" s="32" t="s">
        <v>137</v>
      </c>
      <c r="C31" s="27" t="s">
        <v>117</v>
      </c>
      <c r="D31" s="27" t="s">
        <v>117</v>
      </c>
      <c r="E31" s="27"/>
      <c r="F31" s="27" t="s">
        <v>117</v>
      </c>
      <c r="G31" s="27" t="s">
        <v>117</v>
      </c>
      <c r="H31" s="27" t="s">
        <v>117</v>
      </c>
      <c r="I31" s="27" t="s">
        <v>117</v>
      </c>
      <c r="L31" s="63" t="str">
        <f>+H31</f>
        <v/>
      </c>
    </row>
    <row r="32" spans="1:12" customFormat="1" ht="12.75" hidden="1" x14ac:dyDescent="0.2">
      <c r="A32" s="10">
        <v>0</v>
      </c>
      <c r="B32" s="4" t="s">
        <v>189</v>
      </c>
      <c r="C32" s="44" t="s">
        <v>117</v>
      </c>
      <c r="D32" s="1" t="s">
        <v>117</v>
      </c>
      <c r="E32" s="3" t="s">
        <v>117</v>
      </c>
      <c r="F32" s="45" t="s">
        <v>117</v>
      </c>
      <c r="G32" s="14" t="s">
        <v>117</v>
      </c>
      <c r="H32" s="14" t="s">
        <v>117</v>
      </c>
      <c r="I32" s="14" t="s">
        <v>117</v>
      </c>
    </row>
    <row r="33" spans="1:14" x14ac:dyDescent="0.2">
      <c r="A33" s="10">
        <v>1</v>
      </c>
      <c r="B33" s="43" t="s">
        <v>140</v>
      </c>
      <c r="C33" s="91" t="s">
        <v>117</v>
      </c>
      <c r="D33" s="92" t="s">
        <v>117</v>
      </c>
      <c r="E33" s="91"/>
      <c r="F33" s="93" t="s">
        <v>117</v>
      </c>
      <c r="G33" s="91" t="s">
        <v>117</v>
      </c>
      <c r="H33" s="91">
        <v>2270.376444356596</v>
      </c>
      <c r="I33" s="91" t="s">
        <v>117</v>
      </c>
      <c r="L33" s="10">
        <f>SUBTOTAL(9,G34:G54)</f>
        <v>2270.376444356596</v>
      </c>
      <c r="N33" s="10">
        <v>100.75081032936457</v>
      </c>
    </row>
    <row r="34" spans="1:14" x14ac:dyDescent="0.2">
      <c r="A34" s="10">
        <v>1</v>
      </c>
      <c r="B34" s="26" t="s">
        <v>205</v>
      </c>
      <c r="C34" s="27" t="s">
        <v>117</v>
      </c>
      <c r="D34" s="27">
        <v>600</v>
      </c>
      <c r="E34" s="27"/>
      <c r="F34" s="71">
        <v>1.8563999999999998</v>
      </c>
      <c r="G34" s="27">
        <v>1113.8399999999999</v>
      </c>
      <c r="H34" s="27" t="s">
        <v>117</v>
      </c>
      <c r="I34" s="27">
        <v>8.0498966344727059</v>
      </c>
      <c r="M34" s="10">
        <v>100</v>
      </c>
    </row>
    <row r="35" spans="1:14" x14ac:dyDescent="0.2">
      <c r="A35" s="10">
        <v>1</v>
      </c>
      <c r="B35" s="26" t="s">
        <v>144</v>
      </c>
      <c r="C35" s="27" t="s">
        <v>117</v>
      </c>
      <c r="D35" s="27">
        <v>2</v>
      </c>
      <c r="E35" s="27"/>
      <c r="F35" s="71">
        <v>5.76</v>
      </c>
      <c r="G35" s="27">
        <v>11.52</v>
      </c>
      <c r="H35" s="27" t="s">
        <v>117</v>
      </c>
      <c r="I35" s="27">
        <v>8.3256849483880596E-2</v>
      </c>
    </row>
    <row r="36" spans="1:14" x14ac:dyDescent="0.2">
      <c r="A36" s="10">
        <v>1</v>
      </c>
      <c r="B36" s="26" t="s">
        <v>143</v>
      </c>
      <c r="C36" s="27" t="s">
        <v>117</v>
      </c>
      <c r="D36" s="27">
        <v>2</v>
      </c>
      <c r="E36" s="27"/>
      <c r="F36" s="71">
        <v>4.76</v>
      </c>
      <c r="G36" s="27">
        <v>9.52</v>
      </c>
      <c r="H36" s="27" t="s">
        <v>117</v>
      </c>
      <c r="I36" s="27">
        <v>6.8802535337373558E-2</v>
      </c>
    </row>
    <row r="37" spans="1:14" x14ac:dyDescent="0.2">
      <c r="A37" s="10">
        <v>1</v>
      </c>
      <c r="B37" s="26" t="s">
        <v>146</v>
      </c>
      <c r="C37" s="27" t="s">
        <v>117</v>
      </c>
      <c r="D37" s="27">
        <v>725.27777777777783</v>
      </c>
      <c r="E37" s="27"/>
      <c r="F37" s="71">
        <v>0.29439934725536204</v>
      </c>
      <c r="G37" s="27">
        <v>213.52130435659731</v>
      </c>
      <c r="H37" s="27" t="s">
        <v>117</v>
      </c>
      <c r="I37" s="27">
        <v>1.543152005071101</v>
      </c>
    </row>
    <row r="38" spans="1:14" hidden="1" x14ac:dyDescent="0.2">
      <c r="A38" s="10">
        <v>0</v>
      </c>
      <c r="B38" s="11" t="s">
        <v>53</v>
      </c>
      <c r="C38" s="75" t="s">
        <v>117</v>
      </c>
      <c r="D38" s="27">
        <v>84</v>
      </c>
      <c r="E38" s="9" t="s">
        <v>117</v>
      </c>
      <c r="F38" s="28" t="s">
        <v>117</v>
      </c>
      <c r="G38" s="27" t="s">
        <v>117</v>
      </c>
      <c r="H38" s="24" t="s">
        <v>117</v>
      </c>
      <c r="I38" s="24" t="s">
        <v>117</v>
      </c>
    </row>
    <row r="39" spans="1:14" s="153" customFormat="1" ht="12.75" hidden="1" x14ac:dyDescent="0.2">
      <c r="A39" s="152">
        <v>0</v>
      </c>
      <c r="B39" s="4" t="s">
        <v>12</v>
      </c>
      <c r="C39" s="44" t="s">
        <v>117</v>
      </c>
      <c r="D39" s="46">
        <v>52.500000000000007</v>
      </c>
      <c r="E39" s="3" t="s">
        <v>117</v>
      </c>
      <c r="F39" s="6" t="s">
        <v>117</v>
      </c>
      <c r="G39" s="15" t="s">
        <v>117</v>
      </c>
      <c r="H39" s="14" t="s">
        <v>117</v>
      </c>
      <c r="I39" s="14" t="s">
        <v>117</v>
      </c>
    </row>
    <row r="40" spans="1:14" s="153" customFormat="1" ht="12.75" hidden="1" x14ac:dyDescent="0.2">
      <c r="A40" s="152">
        <v>0</v>
      </c>
      <c r="B40" s="4" t="s">
        <v>54</v>
      </c>
      <c r="C40" s="44" t="s">
        <v>117</v>
      </c>
      <c r="D40" s="46">
        <v>126</v>
      </c>
      <c r="E40" s="3" t="s">
        <v>117</v>
      </c>
      <c r="F40" s="6" t="s">
        <v>117</v>
      </c>
      <c r="G40" s="15" t="s">
        <v>117</v>
      </c>
      <c r="H40" s="14" t="s">
        <v>117</v>
      </c>
      <c r="I40" s="14" t="s">
        <v>117</v>
      </c>
    </row>
    <row r="41" spans="1:14" s="152" customFormat="1" x14ac:dyDescent="0.2">
      <c r="A41" s="152">
        <v>1</v>
      </c>
      <c r="B41" s="98" t="s">
        <v>147</v>
      </c>
      <c r="C41" s="99" t="s">
        <v>117</v>
      </c>
      <c r="D41" s="99" t="s">
        <v>117</v>
      </c>
      <c r="E41" s="99" t="s">
        <v>117</v>
      </c>
      <c r="F41" s="100" t="s">
        <v>117</v>
      </c>
      <c r="G41" s="99">
        <v>711.97513999999865</v>
      </c>
      <c r="H41" s="99" t="s">
        <v>117</v>
      </c>
      <c r="I41" s="99">
        <v>5.1455561690316589</v>
      </c>
    </row>
    <row r="42" spans="1:14" hidden="1" x14ac:dyDescent="0.2">
      <c r="A42" s="10">
        <v>0</v>
      </c>
      <c r="B42" s="26" t="s">
        <v>190</v>
      </c>
      <c r="C42" s="27" t="s">
        <v>117</v>
      </c>
      <c r="D42" s="27">
        <v>0.6</v>
      </c>
      <c r="E42" s="27" t="s">
        <v>117</v>
      </c>
      <c r="F42" s="71">
        <v>55.516999999999996</v>
      </c>
      <c r="G42" s="27">
        <v>33.310199999999995</v>
      </c>
      <c r="H42" s="27" t="s">
        <v>117</v>
      </c>
      <c r="I42" s="27">
        <v>0.2407380475414895</v>
      </c>
    </row>
    <row r="43" spans="1:14" hidden="1" x14ac:dyDescent="0.2">
      <c r="A43" s="10">
        <v>0</v>
      </c>
      <c r="B43" s="26" t="s">
        <v>191</v>
      </c>
      <c r="C43" s="27" t="s">
        <v>117</v>
      </c>
      <c r="D43" s="27">
        <v>4</v>
      </c>
      <c r="E43" s="27"/>
      <c r="F43" s="71">
        <v>15.450000000000001</v>
      </c>
      <c r="G43" s="27">
        <v>61.800000000000004</v>
      </c>
      <c r="H43" s="27" t="s">
        <v>117</v>
      </c>
      <c r="I43" s="27">
        <v>0.44663830712706787</v>
      </c>
    </row>
    <row r="44" spans="1:14" hidden="1" x14ac:dyDescent="0.2">
      <c r="A44" s="10">
        <v>0</v>
      </c>
      <c r="B44" s="26" t="s">
        <v>192</v>
      </c>
      <c r="C44" s="27" t="s">
        <v>117</v>
      </c>
      <c r="D44" s="27">
        <v>0.8</v>
      </c>
      <c r="E44" s="27"/>
      <c r="F44" s="71">
        <v>44.557799999999993</v>
      </c>
      <c r="G44" s="27">
        <v>35.646239999999999</v>
      </c>
      <c r="H44" s="27" t="s">
        <v>117</v>
      </c>
      <c r="I44" s="27">
        <v>0.25762097555089269</v>
      </c>
    </row>
    <row r="45" spans="1:14" hidden="1" x14ac:dyDescent="0.2">
      <c r="A45" s="10">
        <v>0</v>
      </c>
      <c r="B45" s="26" t="s">
        <v>193</v>
      </c>
      <c r="C45" s="27" t="s">
        <v>117</v>
      </c>
      <c r="D45" s="27">
        <v>0.6</v>
      </c>
      <c r="E45" s="27"/>
      <c r="F45" s="71">
        <v>14.935</v>
      </c>
      <c r="G45" s="27">
        <v>8.9610000000000003</v>
      </c>
      <c r="H45" s="27" t="s">
        <v>117</v>
      </c>
      <c r="I45" s="27">
        <v>6.4762554533424832E-2</v>
      </c>
    </row>
    <row r="46" spans="1:14" hidden="1" x14ac:dyDescent="0.2">
      <c r="A46" s="10">
        <v>0</v>
      </c>
      <c r="B46" s="26" t="s">
        <v>194</v>
      </c>
      <c r="C46" s="27" t="s">
        <v>117</v>
      </c>
      <c r="D46" s="27">
        <v>0.45</v>
      </c>
      <c r="E46" s="27"/>
      <c r="F46" s="71">
        <v>227.83599999999996</v>
      </c>
      <c r="G46" s="27">
        <v>102.52619999999999</v>
      </c>
      <c r="H46" s="27" t="s">
        <v>117</v>
      </c>
      <c r="I46" s="27">
        <v>0.74097295152380538</v>
      </c>
    </row>
    <row r="47" spans="1:14" hidden="1" x14ac:dyDescent="0.2">
      <c r="A47" s="10">
        <v>0</v>
      </c>
      <c r="B47" s="26" t="s">
        <v>195</v>
      </c>
      <c r="C47" s="27" t="s">
        <v>117</v>
      </c>
      <c r="D47" s="27">
        <v>7</v>
      </c>
      <c r="E47" s="27"/>
      <c r="F47" s="71">
        <v>11.051900000000002</v>
      </c>
      <c r="G47" s="27">
        <v>77.36330000000001</v>
      </c>
      <c r="H47" s="27" t="s">
        <v>117</v>
      </c>
      <c r="I47" s="27">
        <v>0.55911672080523445</v>
      </c>
    </row>
    <row r="48" spans="1:14" hidden="1" x14ac:dyDescent="0.2">
      <c r="A48" s="10">
        <v>0</v>
      </c>
      <c r="B48" s="26" t="s">
        <v>196</v>
      </c>
      <c r="C48" s="27" t="s">
        <v>117</v>
      </c>
      <c r="D48" s="27">
        <v>1</v>
      </c>
      <c r="E48" s="27"/>
      <c r="F48" s="71">
        <v>140.46110000000002</v>
      </c>
      <c r="G48" s="27">
        <v>140.46110000000002</v>
      </c>
      <c r="H48" s="27" t="s">
        <v>117</v>
      </c>
      <c r="I48" s="27">
        <v>1.0151344323819707</v>
      </c>
    </row>
    <row r="49" spans="1:14" hidden="1" x14ac:dyDescent="0.2">
      <c r="A49" s="10">
        <v>0</v>
      </c>
      <c r="B49" s="26" t="s">
        <v>197</v>
      </c>
      <c r="C49" s="27" t="s">
        <v>117</v>
      </c>
      <c r="D49" s="27">
        <v>1</v>
      </c>
      <c r="E49" s="27"/>
      <c r="F49" s="72">
        <v>62.1708</v>
      </c>
      <c r="G49" s="27">
        <v>62.1708</v>
      </c>
      <c r="H49" s="27" t="s">
        <v>117</v>
      </c>
      <c r="I49" s="27">
        <v>0.4493181369698302</v>
      </c>
    </row>
    <row r="50" spans="1:14" hidden="1" x14ac:dyDescent="0.2">
      <c r="A50" s="10">
        <v>0</v>
      </c>
      <c r="B50" s="26" t="s">
        <v>154</v>
      </c>
      <c r="C50" s="27" t="s">
        <v>117</v>
      </c>
      <c r="D50" s="27">
        <v>1</v>
      </c>
      <c r="E50" s="27"/>
      <c r="F50" s="71">
        <v>44.083999999999996</v>
      </c>
      <c r="G50" s="27">
        <v>44.083999999999996</v>
      </c>
      <c r="H50" s="27" t="s">
        <v>117</v>
      </c>
      <c r="I50" s="27">
        <v>0.31860199241730836</v>
      </c>
    </row>
    <row r="51" spans="1:14" hidden="1" x14ac:dyDescent="0.2">
      <c r="A51" s="10">
        <v>0</v>
      </c>
      <c r="B51" s="26" t="s">
        <v>198</v>
      </c>
      <c r="C51" s="27" t="s">
        <v>117</v>
      </c>
      <c r="D51" s="27">
        <v>2</v>
      </c>
      <c r="E51" s="27"/>
      <c r="F51" s="71">
        <v>8.5593000000000004</v>
      </c>
      <c r="G51" s="27">
        <v>17.118600000000001</v>
      </c>
      <c r="H51" s="27" t="s">
        <v>117</v>
      </c>
      <c r="I51" s="27">
        <v>0.12371881107419778</v>
      </c>
      <c r="L51" s="63"/>
    </row>
    <row r="52" spans="1:14" hidden="1" x14ac:dyDescent="0.2">
      <c r="A52" s="10">
        <v>0</v>
      </c>
      <c r="B52" s="26" t="s">
        <v>199</v>
      </c>
      <c r="C52" s="27" t="s">
        <v>117</v>
      </c>
      <c r="D52" s="27">
        <v>5</v>
      </c>
      <c r="E52" s="27"/>
      <c r="F52" s="71">
        <v>19.981999999999999</v>
      </c>
      <c r="G52" s="27">
        <v>99.91</v>
      </c>
      <c r="H52" s="27" t="s">
        <v>117</v>
      </c>
      <c r="I52" s="27">
        <v>0.72206526318875963</v>
      </c>
      <c r="L52" s="152"/>
    </row>
    <row r="53" spans="1:14" hidden="1" x14ac:dyDescent="0.2">
      <c r="A53" s="10">
        <v>0</v>
      </c>
      <c r="B53" s="26" t="s">
        <v>200</v>
      </c>
      <c r="C53" s="27" t="s">
        <v>117</v>
      </c>
      <c r="D53" s="27">
        <v>1.4000000000000001</v>
      </c>
      <c r="E53" s="27"/>
      <c r="F53" s="71">
        <v>20.445500000000003</v>
      </c>
      <c r="G53" s="27">
        <v>28.623700000000007</v>
      </c>
      <c r="H53" s="27" t="s">
        <v>117</v>
      </c>
      <c r="I53" s="27">
        <v>0.20686797591768696</v>
      </c>
      <c r="L53" s="152"/>
    </row>
    <row r="54" spans="1:14" s="176" customFormat="1" x14ac:dyDescent="0.2">
      <c r="A54" s="10">
        <v>1</v>
      </c>
      <c r="B54" s="26" t="s">
        <v>201</v>
      </c>
      <c r="C54" s="27" t="s">
        <v>117</v>
      </c>
      <c r="D54" s="27">
        <v>3500</v>
      </c>
      <c r="E54" s="27"/>
      <c r="F54" s="71">
        <v>0.06</v>
      </c>
      <c r="G54" s="27">
        <v>210</v>
      </c>
      <c r="H54" s="27" t="s">
        <v>117</v>
      </c>
      <c r="I54" s="27">
        <v>1.5177029853832402</v>
      </c>
      <c r="L54" s="223">
        <f>SUM(G55:G74)</f>
        <v>5666.4255887106647</v>
      </c>
      <c r="N54" s="10" t="e">
        <v>#VALUE!</v>
      </c>
    </row>
    <row r="55" spans="1:14" x14ac:dyDescent="0.2">
      <c r="A55" s="176">
        <v>1</v>
      </c>
      <c r="B55" s="88" t="s">
        <v>157</v>
      </c>
      <c r="C55" s="167" t="s">
        <v>117</v>
      </c>
      <c r="D55" s="245" t="s">
        <v>117</v>
      </c>
      <c r="E55" s="168" t="s">
        <v>117</v>
      </c>
      <c r="F55" s="169" t="s">
        <v>117</v>
      </c>
      <c r="G55" s="91" t="s">
        <v>117</v>
      </c>
      <c r="H55" s="91">
        <v>5666.4255887106647</v>
      </c>
      <c r="I55" s="95" t="s">
        <v>117</v>
      </c>
    </row>
    <row r="56" spans="1:14" x14ac:dyDescent="0.2">
      <c r="A56" s="10">
        <v>1</v>
      </c>
      <c r="B56" s="11" t="s">
        <v>158</v>
      </c>
      <c r="C56" s="75" t="s">
        <v>117</v>
      </c>
      <c r="D56" s="29">
        <v>1.6</v>
      </c>
      <c r="E56" s="9" t="s">
        <v>117</v>
      </c>
      <c r="F56" s="28">
        <v>45</v>
      </c>
      <c r="G56" s="27">
        <v>72</v>
      </c>
      <c r="H56" s="9" t="s">
        <v>117</v>
      </c>
      <c r="I56" s="24">
        <v>0.52035530927425377</v>
      </c>
    </row>
    <row r="57" spans="1:14" ht="12.75" x14ac:dyDescent="0.2">
      <c r="A57" s="10">
        <v>1</v>
      </c>
      <c r="B57" s="11" t="s">
        <v>159</v>
      </c>
      <c r="C57" s="75" t="s">
        <v>117</v>
      </c>
      <c r="D57" s="29">
        <v>3569</v>
      </c>
      <c r="E57" s="9" t="s">
        <v>117</v>
      </c>
      <c r="F57" s="154">
        <v>0.2</v>
      </c>
      <c r="G57" s="27">
        <v>713.80000000000007</v>
      </c>
      <c r="H57" s="9" t="s">
        <v>117</v>
      </c>
      <c r="I57" s="24">
        <v>5.1587447188883662</v>
      </c>
      <c r="L57"/>
    </row>
    <row r="58" spans="1:14" ht="12.75" x14ac:dyDescent="0.2">
      <c r="A58" s="10">
        <v>1</v>
      </c>
      <c r="B58" s="11" t="s">
        <v>160</v>
      </c>
      <c r="C58" s="75" t="s">
        <v>117</v>
      </c>
      <c r="D58" s="29">
        <v>800000</v>
      </c>
      <c r="E58" s="9" t="s">
        <v>117</v>
      </c>
      <c r="F58" s="28">
        <v>2.5000000000000001E-4</v>
      </c>
      <c r="G58" s="27">
        <v>200</v>
      </c>
      <c r="H58" s="9" t="s">
        <v>117</v>
      </c>
      <c r="I58" s="24">
        <v>1.4454314146507048</v>
      </c>
      <c r="L58"/>
    </row>
    <row r="59" spans="1:14" ht="12.75" x14ac:dyDescent="0.2">
      <c r="A59" s="10">
        <v>1</v>
      </c>
      <c r="B59" s="11" t="s">
        <v>161</v>
      </c>
      <c r="C59" s="75" t="s">
        <v>117</v>
      </c>
      <c r="D59" s="7">
        <v>35000</v>
      </c>
      <c r="E59" s="9" t="s">
        <v>117</v>
      </c>
      <c r="F59" s="28">
        <v>0.05</v>
      </c>
      <c r="G59" s="7">
        <v>1750</v>
      </c>
      <c r="H59" s="9" t="s">
        <v>117</v>
      </c>
      <c r="I59" s="24">
        <v>12.647524878193666</v>
      </c>
      <c r="L59"/>
    </row>
    <row r="60" spans="1:14" customFormat="1" ht="12.75" x14ac:dyDescent="0.2">
      <c r="A60" s="10">
        <v>1</v>
      </c>
      <c r="B60" s="4" t="s">
        <v>162</v>
      </c>
      <c r="C60" s="44" t="s">
        <v>117</v>
      </c>
      <c r="D60" s="1">
        <v>468</v>
      </c>
      <c r="E60" s="3" t="s">
        <v>117</v>
      </c>
      <c r="F60" s="3">
        <v>4.5353448275862052</v>
      </c>
      <c r="G60" s="1">
        <v>2122.5413793103439</v>
      </c>
      <c r="H60" s="3" t="s">
        <v>117</v>
      </c>
      <c r="I60" s="14">
        <v>15.339939942756045</v>
      </c>
    </row>
    <row r="61" spans="1:14" customFormat="1" ht="12.75" hidden="1" x14ac:dyDescent="0.2">
      <c r="A61" s="10">
        <v>0</v>
      </c>
      <c r="B61" s="4">
        <v>0</v>
      </c>
      <c r="C61" s="44" t="s">
        <v>117</v>
      </c>
      <c r="D61" s="1" t="s">
        <v>117</v>
      </c>
      <c r="E61" s="3" t="s">
        <v>117</v>
      </c>
      <c r="F61" s="3" t="s">
        <v>117</v>
      </c>
      <c r="G61" s="1" t="s">
        <v>117</v>
      </c>
      <c r="H61" s="3" t="s">
        <v>117</v>
      </c>
      <c r="I61" s="14" t="s">
        <v>117</v>
      </c>
    </row>
    <row r="62" spans="1:14" customFormat="1" ht="12.75" hidden="1" x14ac:dyDescent="0.2">
      <c r="A62" s="10">
        <v>0</v>
      </c>
      <c r="B62" s="4">
        <v>0</v>
      </c>
      <c r="C62" s="44" t="s">
        <v>117</v>
      </c>
      <c r="D62" s="1" t="s">
        <v>117</v>
      </c>
      <c r="E62" s="3" t="s">
        <v>117</v>
      </c>
      <c r="F62" s="3" t="s">
        <v>117</v>
      </c>
      <c r="G62" s="1" t="s">
        <v>117</v>
      </c>
      <c r="H62" s="3" t="s">
        <v>117</v>
      </c>
      <c r="I62" s="14" t="s">
        <v>117</v>
      </c>
    </row>
    <row r="63" spans="1:14" customFormat="1" ht="12.75" hidden="1" x14ac:dyDescent="0.2">
      <c r="A63" s="10">
        <v>0</v>
      </c>
      <c r="B63" s="4">
        <v>0</v>
      </c>
      <c r="C63" s="44" t="s">
        <v>117</v>
      </c>
      <c r="D63" s="1" t="s">
        <v>117</v>
      </c>
      <c r="E63" s="3" t="s">
        <v>117</v>
      </c>
      <c r="F63" s="3" t="s">
        <v>117</v>
      </c>
      <c r="G63" s="1" t="s">
        <v>117</v>
      </c>
      <c r="H63" s="3" t="s">
        <v>117</v>
      </c>
      <c r="I63" s="14" t="s">
        <v>117</v>
      </c>
    </row>
    <row r="64" spans="1:14" customFormat="1" ht="12.75" hidden="1" x14ac:dyDescent="0.2">
      <c r="A64" s="10">
        <v>0</v>
      </c>
      <c r="B64" s="4">
        <v>0</v>
      </c>
      <c r="C64" s="44" t="s">
        <v>117</v>
      </c>
      <c r="D64" s="1" t="s">
        <v>117</v>
      </c>
      <c r="E64" s="3" t="s">
        <v>117</v>
      </c>
      <c r="F64" s="3" t="s">
        <v>117</v>
      </c>
      <c r="G64" s="1" t="s">
        <v>117</v>
      </c>
      <c r="H64" s="3" t="s">
        <v>117</v>
      </c>
      <c r="I64" s="14" t="s">
        <v>117</v>
      </c>
    </row>
    <row r="65" spans="1:14" customFormat="1" ht="12.75" hidden="1" x14ac:dyDescent="0.2">
      <c r="A65" s="10">
        <v>0</v>
      </c>
      <c r="B65" s="4">
        <v>0</v>
      </c>
      <c r="C65" s="44" t="s">
        <v>117</v>
      </c>
      <c r="D65" s="1" t="s">
        <v>117</v>
      </c>
      <c r="E65" s="3" t="s">
        <v>117</v>
      </c>
      <c r="F65" s="3" t="s">
        <v>117</v>
      </c>
      <c r="G65" s="1" t="s">
        <v>117</v>
      </c>
      <c r="H65" s="3" t="s">
        <v>117</v>
      </c>
      <c r="I65" s="14" t="s">
        <v>117</v>
      </c>
    </row>
    <row r="66" spans="1:14" customFormat="1" ht="12.75" hidden="1" x14ac:dyDescent="0.2">
      <c r="A66" s="10">
        <v>0</v>
      </c>
      <c r="B66" s="4">
        <v>0</v>
      </c>
      <c r="C66" s="44" t="s">
        <v>117</v>
      </c>
      <c r="D66" s="1" t="s">
        <v>117</v>
      </c>
      <c r="E66" s="3" t="s">
        <v>117</v>
      </c>
      <c r="F66" s="3" t="s">
        <v>117</v>
      </c>
      <c r="G66" s="1" t="s">
        <v>117</v>
      </c>
      <c r="H66" s="3" t="s">
        <v>117</v>
      </c>
      <c r="I66" s="14" t="s">
        <v>117</v>
      </c>
    </row>
    <row r="67" spans="1:14" customFormat="1" ht="12.75" hidden="1" x14ac:dyDescent="0.2">
      <c r="A67" s="10">
        <v>0</v>
      </c>
      <c r="B67" s="4">
        <v>0</v>
      </c>
      <c r="C67" s="44" t="s">
        <v>117</v>
      </c>
      <c r="D67" s="1" t="s">
        <v>117</v>
      </c>
      <c r="E67" s="3" t="s">
        <v>117</v>
      </c>
      <c r="F67" s="3" t="s">
        <v>117</v>
      </c>
      <c r="G67" s="1" t="s">
        <v>117</v>
      </c>
      <c r="H67" s="3" t="s">
        <v>117</v>
      </c>
      <c r="I67" s="14" t="s">
        <v>117</v>
      </c>
    </row>
    <row r="68" spans="1:14" customFormat="1" ht="12.75" hidden="1" x14ac:dyDescent="0.2">
      <c r="A68" s="10">
        <v>0</v>
      </c>
      <c r="B68" s="4">
        <v>0</v>
      </c>
      <c r="C68" s="44" t="s">
        <v>117</v>
      </c>
      <c r="D68" s="1" t="s">
        <v>117</v>
      </c>
      <c r="E68" s="3" t="s">
        <v>117</v>
      </c>
      <c r="F68" s="3" t="s">
        <v>117</v>
      </c>
      <c r="G68" s="1" t="s">
        <v>117</v>
      </c>
      <c r="H68" s="3" t="s">
        <v>117</v>
      </c>
      <c r="I68" s="14" t="s">
        <v>117</v>
      </c>
    </row>
    <row r="69" spans="1:14" customFormat="1" ht="12.75" hidden="1" x14ac:dyDescent="0.2">
      <c r="A69" s="10">
        <v>0</v>
      </c>
      <c r="B69" s="4">
        <v>0</v>
      </c>
      <c r="C69" s="44" t="s">
        <v>117</v>
      </c>
      <c r="D69" s="1" t="s">
        <v>117</v>
      </c>
      <c r="E69" s="3" t="s">
        <v>117</v>
      </c>
      <c r="F69" s="3" t="s">
        <v>117</v>
      </c>
      <c r="G69" s="1" t="s">
        <v>117</v>
      </c>
      <c r="H69" s="3" t="s">
        <v>117</v>
      </c>
      <c r="I69" s="14" t="s">
        <v>117</v>
      </c>
    </row>
    <row r="70" spans="1:14" customFormat="1" ht="12.75" hidden="1" x14ac:dyDescent="0.2">
      <c r="A70" s="10">
        <v>0</v>
      </c>
      <c r="B70" s="4">
        <v>0</v>
      </c>
      <c r="C70" s="44" t="s">
        <v>117</v>
      </c>
      <c r="D70" s="1" t="s">
        <v>117</v>
      </c>
      <c r="E70" s="3" t="s">
        <v>117</v>
      </c>
      <c r="F70" s="3" t="s">
        <v>117</v>
      </c>
      <c r="G70" s="1" t="s">
        <v>117</v>
      </c>
      <c r="H70" s="3" t="s">
        <v>117</v>
      </c>
      <c r="I70" s="14" t="s">
        <v>117</v>
      </c>
    </row>
    <row r="71" spans="1:14" customFormat="1" ht="12.75" hidden="1" x14ac:dyDescent="0.2">
      <c r="A71" s="10">
        <v>0</v>
      </c>
      <c r="B71" s="4">
        <v>0</v>
      </c>
      <c r="C71" s="44" t="s">
        <v>117</v>
      </c>
      <c r="D71" s="1" t="s">
        <v>117</v>
      </c>
      <c r="E71" s="3" t="s">
        <v>117</v>
      </c>
      <c r="F71" s="3" t="s">
        <v>117</v>
      </c>
      <c r="G71" s="1" t="s">
        <v>117</v>
      </c>
      <c r="H71" s="3" t="s">
        <v>117</v>
      </c>
      <c r="I71" s="14" t="s">
        <v>117</v>
      </c>
    </row>
    <row r="72" spans="1:14" customFormat="1" ht="12.75" hidden="1" x14ac:dyDescent="0.2">
      <c r="A72" s="10">
        <v>0</v>
      </c>
      <c r="B72" s="4">
        <v>0</v>
      </c>
      <c r="C72" s="44" t="s">
        <v>117</v>
      </c>
      <c r="D72" s="1" t="s">
        <v>117</v>
      </c>
      <c r="E72" s="3" t="s">
        <v>117</v>
      </c>
      <c r="F72" s="3" t="s">
        <v>117</v>
      </c>
      <c r="G72" s="1" t="s">
        <v>117</v>
      </c>
      <c r="H72" s="3" t="s">
        <v>117</v>
      </c>
      <c r="I72" s="14" t="s">
        <v>117</v>
      </c>
    </row>
    <row r="73" spans="1:14" x14ac:dyDescent="0.2">
      <c r="A73" s="10">
        <v>1</v>
      </c>
      <c r="B73" s="11" t="s">
        <v>163</v>
      </c>
      <c r="C73" s="9" t="s">
        <v>117</v>
      </c>
      <c r="D73" s="26" t="s">
        <v>117</v>
      </c>
      <c r="E73" s="77" t="s">
        <v>117</v>
      </c>
      <c r="F73" s="71" t="s">
        <v>117</v>
      </c>
      <c r="G73" s="30">
        <v>771.6</v>
      </c>
      <c r="H73" s="24" t="s">
        <v>117</v>
      </c>
      <c r="I73" s="24">
        <v>5.5764743977224196</v>
      </c>
    </row>
    <row r="74" spans="1:14" x14ac:dyDescent="0.2">
      <c r="A74" s="10">
        <v>1</v>
      </c>
      <c r="B74" s="26" t="s">
        <v>164</v>
      </c>
      <c r="C74" s="24" t="s">
        <v>117</v>
      </c>
      <c r="D74" s="27" t="s">
        <v>117</v>
      </c>
      <c r="E74" s="27"/>
      <c r="F74" s="71" t="s">
        <v>117</v>
      </c>
      <c r="G74" s="27">
        <v>36.484209400319997</v>
      </c>
      <c r="H74" s="27" t="s">
        <v>117</v>
      </c>
      <c r="I74" s="27">
        <v>0.26367711202958538</v>
      </c>
    </row>
    <row r="75" spans="1:14" x14ac:dyDescent="0.2">
      <c r="A75" s="10">
        <v>1</v>
      </c>
      <c r="B75" s="94" t="s">
        <v>165</v>
      </c>
      <c r="C75" s="95" t="s">
        <v>117</v>
      </c>
      <c r="D75" s="91" t="s">
        <v>117</v>
      </c>
      <c r="E75" s="91"/>
      <c r="F75" s="93" t="s">
        <v>117</v>
      </c>
      <c r="G75" s="91" t="s">
        <v>117</v>
      </c>
      <c r="H75" s="91">
        <v>1527.814464</v>
      </c>
      <c r="I75" s="91" t="s">
        <v>117</v>
      </c>
      <c r="L75" s="63">
        <f>SUM(G76:G81)</f>
        <v>1527.814464</v>
      </c>
      <c r="N75" s="10">
        <v>100.62267604520667</v>
      </c>
    </row>
    <row r="76" spans="1:14" x14ac:dyDescent="0.2">
      <c r="A76" s="10">
        <v>1</v>
      </c>
      <c r="B76" s="26" t="s">
        <v>202</v>
      </c>
      <c r="C76" s="24" t="s">
        <v>117</v>
      </c>
      <c r="D76" s="27">
        <v>117</v>
      </c>
      <c r="E76" s="27" t="s">
        <v>117</v>
      </c>
      <c r="F76" s="71" t="s">
        <v>117</v>
      </c>
      <c r="G76" s="27">
        <v>975</v>
      </c>
      <c r="H76" s="27" t="s">
        <v>117</v>
      </c>
      <c r="I76" s="27">
        <v>7.046478146422186</v>
      </c>
    </row>
    <row r="77" spans="1:14" x14ac:dyDescent="0.2">
      <c r="A77" s="10">
        <v>1</v>
      </c>
      <c r="B77" s="26" t="s">
        <v>166</v>
      </c>
      <c r="C77" s="24" t="s">
        <v>117</v>
      </c>
      <c r="D77" s="27">
        <v>0.8</v>
      </c>
      <c r="E77" s="27"/>
      <c r="F77" s="71" t="s">
        <v>117</v>
      </c>
      <c r="G77" s="27">
        <v>552.81446400000004</v>
      </c>
      <c r="H77" s="27" t="s">
        <v>117</v>
      </c>
      <c r="I77" s="27">
        <v>3.9952769636944567</v>
      </c>
    </row>
    <row r="78" spans="1:14" hidden="1" x14ac:dyDescent="0.2">
      <c r="A78" s="10">
        <v>0</v>
      </c>
      <c r="B78" s="26">
        <v>0</v>
      </c>
      <c r="C78" s="24" t="s">
        <v>117</v>
      </c>
      <c r="D78" s="27" t="s">
        <v>117</v>
      </c>
      <c r="E78" s="27"/>
      <c r="F78" s="70" t="s">
        <v>117</v>
      </c>
      <c r="G78" s="27" t="s">
        <v>117</v>
      </c>
      <c r="H78" s="27" t="s">
        <v>117</v>
      </c>
      <c r="I78" s="27" t="s">
        <v>117</v>
      </c>
    </row>
    <row r="79" spans="1:14" hidden="1" x14ac:dyDescent="0.2">
      <c r="A79" s="10">
        <v>0</v>
      </c>
      <c r="B79" s="26">
        <v>0</v>
      </c>
      <c r="C79" s="24" t="s">
        <v>117</v>
      </c>
      <c r="D79" s="27" t="s">
        <v>117</v>
      </c>
      <c r="E79" s="27" t="s">
        <v>117</v>
      </c>
      <c r="F79" s="70" t="s">
        <v>117</v>
      </c>
      <c r="G79" s="27" t="s">
        <v>117</v>
      </c>
      <c r="H79" s="27" t="s">
        <v>117</v>
      </c>
      <c r="I79" s="27" t="s">
        <v>117</v>
      </c>
    </row>
    <row r="80" spans="1:14" hidden="1" x14ac:dyDescent="0.2">
      <c r="A80" s="10">
        <v>0</v>
      </c>
      <c r="B80" s="26">
        <v>0</v>
      </c>
      <c r="C80" s="24" t="s">
        <v>117</v>
      </c>
      <c r="D80" s="27" t="s">
        <v>117</v>
      </c>
      <c r="E80" s="27" t="s">
        <v>117</v>
      </c>
      <c r="F80" s="70" t="s">
        <v>117</v>
      </c>
      <c r="G80" s="27" t="s">
        <v>117</v>
      </c>
      <c r="H80" s="27" t="s">
        <v>117</v>
      </c>
      <c r="I80" s="27" t="s">
        <v>117</v>
      </c>
    </row>
    <row r="81" spans="1:14" customFormat="1" ht="12.75" hidden="1" x14ac:dyDescent="0.2">
      <c r="A81" s="10">
        <v>0</v>
      </c>
      <c r="B81" s="4">
        <v>0</v>
      </c>
      <c r="C81" s="3" t="s">
        <v>117</v>
      </c>
      <c r="D81" s="16" t="s">
        <v>117</v>
      </c>
      <c r="E81" s="48" t="s">
        <v>117</v>
      </c>
      <c r="F81" s="44" t="s">
        <v>117</v>
      </c>
      <c r="G81" s="49" t="s">
        <v>117</v>
      </c>
      <c r="H81" s="3" t="s">
        <v>117</v>
      </c>
      <c r="I81" s="14" t="s">
        <v>117</v>
      </c>
    </row>
    <row r="82" spans="1:14" x14ac:dyDescent="0.2">
      <c r="A82" s="10">
        <v>1</v>
      </c>
      <c r="B82" s="94" t="s">
        <v>167</v>
      </c>
      <c r="C82" s="95" t="s">
        <v>117</v>
      </c>
      <c r="D82" s="91" t="s">
        <v>117</v>
      </c>
      <c r="E82" s="91"/>
      <c r="F82" s="93" t="s">
        <v>117</v>
      </c>
      <c r="G82" s="91" t="s">
        <v>117</v>
      </c>
      <c r="H82" s="91">
        <v>2847.9186708354555</v>
      </c>
      <c r="I82" s="91" t="s">
        <v>117</v>
      </c>
      <c r="L82" s="63">
        <f>SUM(G83:G84)</f>
        <v>2847.9186708354555</v>
      </c>
      <c r="N82" s="10">
        <v>104.08739937959058</v>
      </c>
    </row>
    <row r="83" spans="1:14" x14ac:dyDescent="0.2">
      <c r="A83" s="10">
        <v>1</v>
      </c>
      <c r="B83" s="31" t="s">
        <v>168</v>
      </c>
      <c r="C83" s="24" t="s">
        <v>117</v>
      </c>
      <c r="D83" s="27">
        <v>83.591024005025872</v>
      </c>
      <c r="E83" s="27"/>
      <c r="F83" s="71">
        <v>20.10409434734142</v>
      </c>
      <c r="G83" s="27">
        <v>1680.5218331879214</v>
      </c>
      <c r="H83" s="27" t="s">
        <v>117</v>
      </c>
      <c r="I83" s="27">
        <v>12.145395253481066</v>
      </c>
    </row>
    <row r="84" spans="1:14" x14ac:dyDescent="0.2">
      <c r="A84" s="10">
        <v>1</v>
      </c>
      <c r="B84" s="31" t="s">
        <v>169</v>
      </c>
      <c r="C84" s="24" t="s">
        <v>117</v>
      </c>
      <c r="D84" s="27">
        <v>189.08379620642012</v>
      </c>
      <c r="E84" s="27"/>
      <c r="F84" s="71">
        <v>6.1739655172413794</v>
      </c>
      <c r="G84" s="27">
        <v>1167.3968376475341</v>
      </c>
      <c r="H84" s="27" t="s">
        <v>117</v>
      </c>
      <c r="I84" s="27">
        <v>8.4369603124981722</v>
      </c>
    </row>
    <row r="85" spans="1:14" x14ac:dyDescent="0.2">
      <c r="A85" s="10">
        <v>1</v>
      </c>
      <c r="B85" s="94" t="s">
        <v>170</v>
      </c>
      <c r="C85" s="95" t="s">
        <v>117</v>
      </c>
      <c r="D85" s="91" t="s">
        <v>117</v>
      </c>
      <c r="E85" s="91"/>
      <c r="F85" s="93" t="s">
        <v>117</v>
      </c>
      <c r="G85" s="91" t="s">
        <v>117</v>
      </c>
      <c r="H85" s="91">
        <v>1020.7398900584676</v>
      </c>
      <c r="I85" s="91" t="s">
        <v>117</v>
      </c>
      <c r="L85" s="63">
        <f>SUM(G86:G91)</f>
        <v>1020.7398900584676</v>
      </c>
      <c r="N85" s="10">
        <v>105.58063098993908</v>
      </c>
    </row>
    <row r="86" spans="1:14" customFormat="1" ht="12.75" hidden="1" x14ac:dyDescent="0.2">
      <c r="A86" s="10">
        <v>0</v>
      </c>
      <c r="B86" s="5" t="s">
        <v>171</v>
      </c>
      <c r="C86" s="3" t="s">
        <v>117</v>
      </c>
      <c r="D86" s="47" t="s">
        <v>117</v>
      </c>
      <c r="E86" s="48" t="s">
        <v>117</v>
      </c>
      <c r="F86" s="50" t="s">
        <v>117</v>
      </c>
      <c r="G86" s="2" t="s">
        <v>117</v>
      </c>
      <c r="H86" s="3" t="s">
        <v>117</v>
      </c>
      <c r="I86" s="14" t="s">
        <v>117</v>
      </c>
    </row>
    <row r="87" spans="1:14" x14ac:dyDescent="0.2">
      <c r="A87" s="10">
        <v>1</v>
      </c>
      <c r="B87" s="31" t="s">
        <v>172</v>
      </c>
      <c r="C87" s="24" t="s">
        <v>117</v>
      </c>
      <c r="D87" s="27" t="s">
        <v>117</v>
      </c>
      <c r="E87" s="27"/>
      <c r="F87" s="71" t="s">
        <v>117</v>
      </c>
      <c r="G87" s="27">
        <v>399.82460331438898</v>
      </c>
      <c r="H87" s="27" t="s">
        <v>117</v>
      </c>
      <c r="I87" s="27">
        <v>2.8895952099043711</v>
      </c>
    </row>
    <row r="88" spans="1:14" x14ac:dyDescent="0.2">
      <c r="A88" s="10">
        <v>1</v>
      </c>
      <c r="B88" s="31" t="s">
        <v>173</v>
      </c>
      <c r="C88" s="24" t="s">
        <v>117</v>
      </c>
      <c r="D88" s="27" t="s">
        <v>117</v>
      </c>
      <c r="E88" s="27"/>
      <c r="F88" s="71" t="s">
        <v>117</v>
      </c>
      <c r="G88" s="27">
        <v>423.88646920439044</v>
      </c>
      <c r="H88" s="27" t="s">
        <v>117</v>
      </c>
      <c r="I88" s="27">
        <v>3.0634940941669728</v>
      </c>
    </row>
    <row r="89" spans="1:14" x14ac:dyDescent="0.2">
      <c r="A89" s="10">
        <v>1</v>
      </c>
      <c r="B89" s="31" t="s">
        <v>174</v>
      </c>
      <c r="C89" s="24" t="s">
        <v>117</v>
      </c>
      <c r="D89" s="27" t="s">
        <v>117</v>
      </c>
      <c r="E89" s="27"/>
      <c r="F89" s="71" t="s">
        <v>117</v>
      </c>
      <c r="G89" s="27">
        <v>197.02881753968813</v>
      </c>
      <c r="H89" s="27" t="s">
        <v>117</v>
      </c>
      <c r="I89" s="27">
        <v>1.4239582123167351</v>
      </c>
    </row>
    <row r="90" spans="1:14" customFormat="1" ht="12.75" hidden="1" x14ac:dyDescent="0.2">
      <c r="A90" s="10">
        <v>0</v>
      </c>
      <c r="B90" s="4">
        <v>0</v>
      </c>
      <c r="C90" s="3" t="s">
        <v>117</v>
      </c>
      <c r="D90" s="3" t="s">
        <v>117</v>
      </c>
      <c r="E90" s="48" t="s">
        <v>117</v>
      </c>
      <c r="F90" s="44" t="s">
        <v>117</v>
      </c>
      <c r="G90" s="15" t="s">
        <v>117</v>
      </c>
      <c r="H90" s="16" t="s">
        <v>117</v>
      </c>
      <c r="I90" s="14" t="s">
        <v>117</v>
      </c>
    </row>
    <row r="91" spans="1:14" customFormat="1" ht="12.75" hidden="1" x14ac:dyDescent="0.2">
      <c r="A91" s="10">
        <v>0</v>
      </c>
      <c r="B91" s="5" t="s">
        <v>175</v>
      </c>
      <c r="C91" s="3" t="s">
        <v>117</v>
      </c>
      <c r="D91" s="51" t="s">
        <v>117</v>
      </c>
      <c r="E91" s="48" t="s">
        <v>117</v>
      </c>
      <c r="F91" s="44" t="s">
        <v>117</v>
      </c>
      <c r="G91" s="52" t="s">
        <v>117</v>
      </c>
      <c r="H91" s="3" t="s">
        <v>117</v>
      </c>
      <c r="I91" s="14" t="s">
        <v>117</v>
      </c>
    </row>
    <row r="92" spans="1:14" x14ac:dyDescent="0.2">
      <c r="A92" s="10">
        <v>1</v>
      </c>
      <c r="B92" s="31" t="s">
        <v>176</v>
      </c>
      <c r="C92" s="24" t="s">
        <v>117</v>
      </c>
      <c r="D92" s="27" t="s">
        <v>117</v>
      </c>
      <c r="E92" s="27"/>
      <c r="F92" s="71" t="s">
        <v>117</v>
      </c>
      <c r="G92" s="27">
        <v>503.42435045252319</v>
      </c>
      <c r="H92" s="27" t="s">
        <v>117</v>
      </c>
      <c r="I92" s="27">
        <v>3.6383268552210142</v>
      </c>
      <c r="L92" s="63">
        <f>+G92</f>
        <v>503.42435045252319</v>
      </c>
    </row>
    <row r="93" spans="1:14" customFormat="1" ht="12.75" hidden="1" x14ac:dyDescent="0.2">
      <c r="A93" s="10">
        <v>0</v>
      </c>
      <c r="B93" s="3">
        <v>0</v>
      </c>
      <c r="C93" s="3" t="s">
        <v>117</v>
      </c>
      <c r="D93" s="3" t="s">
        <v>117</v>
      </c>
      <c r="E93" s="48" t="s">
        <v>117</v>
      </c>
      <c r="F93" s="44" t="s">
        <v>117</v>
      </c>
      <c r="G93" s="15" t="s">
        <v>117</v>
      </c>
      <c r="H93" s="14" t="s">
        <v>117</v>
      </c>
      <c r="I93" s="14" t="s">
        <v>117</v>
      </c>
    </row>
    <row r="94" spans="1:14" x14ac:dyDescent="0.2">
      <c r="A94" s="10">
        <v>1</v>
      </c>
      <c r="B94" s="37" t="s">
        <v>4</v>
      </c>
      <c r="C94" s="38" t="s">
        <v>117</v>
      </c>
      <c r="D94" s="64" t="s">
        <v>117</v>
      </c>
      <c r="E94" s="65"/>
      <c r="F94" s="155" t="s">
        <v>117</v>
      </c>
      <c r="G94" s="39">
        <v>13836.69940841371</v>
      </c>
      <c r="H94" s="38" t="s">
        <v>117</v>
      </c>
      <c r="I94" s="38">
        <v>99.999999999999972</v>
      </c>
      <c r="K94" s="63"/>
      <c r="L94" s="63">
        <f>SUM(L31:L92)</f>
        <v>13836.69940841371</v>
      </c>
    </row>
    <row r="95" spans="1:14" customFormat="1" ht="12.75" hidden="1" x14ac:dyDescent="0.2">
      <c r="A95" s="10">
        <v>0</v>
      </c>
      <c r="B95" s="5" t="s">
        <v>49</v>
      </c>
      <c r="C95" s="3" t="s">
        <v>117</v>
      </c>
      <c r="D95" s="3" t="s">
        <v>117</v>
      </c>
      <c r="E95" s="48" t="s">
        <v>117</v>
      </c>
      <c r="F95" s="44" t="s">
        <v>117</v>
      </c>
      <c r="G95" s="15" t="s">
        <v>117</v>
      </c>
      <c r="H95" s="14" t="s">
        <v>117</v>
      </c>
      <c r="I95" s="3" t="s">
        <v>117</v>
      </c>
    </row>
    <row r="96" spans="1:14" customFormat="1" ht="12.75" hidden="1" x14ac:dyDescent="0.2">
      <c r="A96" s="10">
        <v>0</v>
      </c>
      <c r="B96" s="47">
        <v>0</v>
      </c>
      <c r="C96" s="3" t="s">
        <v>117</v>
      </c>
      <c r="D96" s="47" t="s">
        <v>117</v>
      </c>
      <c r="E96" s="48" t="s">
        <v>117</v>
      </c>
      <c r="F96" s="48" t="s">
        <v>117</v>
      </c>
      <c r="G96" s="53" t="s">
        <v>117</v>
      </c>
      <c r="H96" s="14" t="s">
        <v>117</v>
      </c>
      <c r="I96" s="3" t="s">
        <v>117</v>
      </c>
    </row>
    <row r="97" spans="1:12" customFormat="1" ht="12.75" hidden="1" x14ac:dyDescent="0.2">
      <c r="A97" s="10">
        <v>0</v>
      </c>
      <c r="B97" s="47">
        <v>0</v>
      </c>
      <c r="C97" s="3" t="s">
        <v>117</v>
      </c>
      <c r="D97" s="47" t="s">
        <v>117</v>
      </c>
      <c r="E97" s="48" t="s">
        <v>117</v>
      </c>
      <c r="F97" s="48" t="s">
        <v>117</v>
      </c>
      <c r="G97" s="53" t="s">
        <v>117</v>
      </c>
      <c r="H97" s="3" t="s">
        <v>117</v>
      </c>
      <c r="I97" s="3" t="s">
        <v>117</v>
      </c>
    </row>
    <row r="98" spans="1:12" customFormat="1" ht="12.75" hidden="1" x14ac:dyDescent="0.2">
      <c r="A98" s="10">
        <v>0</v>
      </c>
      <c r="B98" s="47">
        <v>0</v>
      </c>
      <c r="C98" s="3" t="s">
        <v>117</v>
      </c>
      <c r="D98" s="47" t="s">
        <v>117</v>
      </c>
      <c r="E98" s="48" t="s">
        <v>117</v>
      </c>
      <c r="F98" s="48" t="s">
        <v>117</v>
      </c>
      <c r="G98" s="53" t="s">
        <v>117</v>
      </c>
      <c r="H98" s="3" t="s">
        <v>117</v>
      </c>
      <c r="I98" s="3" t="s">
        <v>117</v>
      </c>
    </row>
    <row r="99" spans="1:12" x14ac:dyDescent="0.2">
      <c r="A99" s="10">
        <v>1</v>
      </c>
      <c r="B99" s="41" t="s">
        <v>5</v>
      </c>
      <c r="C99" s="42" t="s">
        <v>117</v>
      </c>
      <c r="D99" s="66" t="s">
        <v>117</v>
      </c>
      <c r="E99" s="66"/>
      <c r="F99" s="156" t="s">
        <v>117</v>
      </c>
      <c r="G99" s="41">
        <v>13836.69940841371</v>
      </c>
      <c r="H99" s="57" t="s">
        <v>117</v>
      </c>
      <c r="I99" s="57" t="s">
        <v>117</v>
      </c>
    </row>
    <row r="100" spans="1:12" x14ac:dyDescent="0.2">
      <c r="A100" s="10">
        <v>1</v>
      </c>
      <c r="B100" s="33" t="s">
        <v>177</v>
      </c>
      <c r="C100" s="42" t="s">
        <v>117</v>
      </c>
      <c r="D100" s="67" t="s">
        <v>117</v>
      </c>
      <c r="E100" s="59"/>
      <c r="F100" s="170">
        <v>0.39533426881182027</v>
      </c>
      <c r="G100" s="35" t="s">
        <v>117</v>
      </c>
      <c r="H100" s="59" t="s">
        <v>117</v>
      </c>
      <c r="I100" s="59" t="s">
        <v>117</v>
      </c>
    </row>
    <row r="101" spans="1:12" customFormat="1" ht="12.75" hidden="1" x14ac:dyDescent="0.2">
      <c r="A101" s="10">
        <v>0</v>
      </c>
      <c r="B101" s="5">
        <v>0</v>
      </c>
      <c r="C101" s="3" t="s">
        <v>117</v>
      </c>
      <c r="D101" s="16" t="s">
        <v>117</v>
      </c>
      <c r="E101" s="16" t="s">
        <v>117</v>
      </c>
      <c r="F101" s="15" t="s">
        <v>117</v>
      </c>
      <c r="G101" s="20" t="s">
        <v>117</v>
      </c>
      <c r="H101" s="3" t="s">
        <v>117</v>
      </c>
      <c r="I101" s="3" t="s">
        <v>117</v>
      </c>
    </row>
    <row r="102" spans="1:12" customFormat="1" ht="12.75" hidden="1" x14ac:dyDescent="0.2">
      <c r="A102" s="10">
        <v>0</v>
      </c>
      <c r="B102" s="5">
        <v>0</v>
      </c>
      <c r="C102" s="54" t="s">
        <v>117</v>
      </c>
      <c r="D102" s="21" t="s">
        <v>117</v>
      </c>
      <c r="E102" s="21" t="s">
        <v>117</v>
      </c>
      <c r="F102" s="21" t="s">
        <v>117</v>
      </c>
      <c r="G102" s="22" t="s">
        <v>117</v>
      </c>
      <c r="H102" s="3" t="s">
        <v>117</v>
      </c>
      <c r="I102" s="3" t="s">
        <v>117</v>
      </c>
    </row>
    <row r="103" spans="1:12" x14ac:dyDescent="0.2">
      <c r="A103" s="10">
        <v>1</v>
      </c>
      <c r="B103" s="43" t="s">
        <v>6</v>
      </c>
      <c r="C103" s="24" t="s">
        <v>117</v>
      </c>
      <c r="D103" s="24" t="s">
        <v>117</v>
      </c>
      <c r="E103" s="26"/>
      <c r="F103" s="71" t="s">
        <v>117</v>
      </c>
      <c r="G103" s="27" t="s">
        <v>117</v>
      </c>
      <c r="H103" s="24">
        <v>1658.3137381077343</v>
      </c>
      <c r="I103" s="24" t="s">
        <v>117</v>
      </c>
    </row>
    <row r="104" spans="1:12" hidden="1" x14ac:dyDescent="0.2">
      <c r="A104" s="10">
        <v>0</v>
      </c>
      <c r="B104" s="43" t="s">
        <v>178</v>
      </c>
      <c r="C104" s="24" t="s">
        <v>117</v>
      </c>
      <c r="D104" s="24" t="s">
        <v>117</v>
      </c>
      <c r="E104" s="26"/>
      <c r="F104" s="71" t="s">
        <v>117</v>
      </c>
      <c r="G104" s="27" t="s">
        <v>117</v>
      </c>
      <c r="H104" s="24">
        <v>1658.3137381077343</v>
      </c>
      <c r="I104" s="24" t="s">
        <v>117</v>
      </c>
    </row>
    <row r="105" spans="1:12" x14ac:dyDescent="0.2">
      <c r="A105" s="10">
        <v>1</v>
      </c>
      <c r="B105" s="26" t="s">
        <v>179</v>
      </c>
      <c r="C105" s="24" t="s">
        <v>117</v>
      </c>
      <c r="D105" s="271">
        <v>1680.5218331879214</v>
      </c>
      <c r="E105" s="271"/>
      <c r="F105" s="271">
        <v>0.27587877877852429</v>
      </c>
      <c r="G105" s="26">
        <v>55.175755755704856</v>
      </c>
      <c r="H105" s="24" t="s">
        <v>117</v>
      </c>
      <c r="I105" s="24" t="s">
        <v>117</v>
      </c>
    </row>
    <row r="106" spans="1:12" hidden="1" x14ac:dyDescent="0.2">
      <c r="A106" s="10">
        <v>0</v>
      </c>
      <c r="B106" s="26" t="s">
        <v>180</v>
      </c>
      <c r="C106" s="24" t="s">
        <v>117</v>
      </c>
      <c r="D106" s="26" t="s">
        <v>117</v>
      </c>
      <c r="E106" s="26"/>
      <c r="F106" s="26" t="s">
        <v>117</v>
      </c>
      <c r="G106" s="26" t="s">
        <v>117</v>
      </c>
      <c r="H106" s="24" t="s">
        <v>117</v>
      </c>
      <c r="I106" s="24" t="s">
        <v>117</v>
      </c>
    </row>
    <row r="107" spans="1:12" customFormat="1" ht="12.75" x14ac:dyDescent="0.2">
      <c r="A107" s="10">
        <v>1</v>
      </c>
      <c r="B107" s="4" t="s">
        <v>181</v>
      </c>
      <c r="C107" s="3" t="s">
        <v>117</v>
      </c>
      <c r="D107" s="47">
        <v>1</v>
      </c>
      <c r="E107" s="48" t="s">
        <v>117</v>
      </c>
      <c r="F107" s="16">
        <v>169.62</v>
      </c>
      <c r="G107" s="16">
        <v>169.62</v>
      </c>
      <c r="H107" s="3" t="s">
        <v>117</v>
      </c>
      <c r="I107" s="3" t="s">
        <v>117</v>
      </c>
    </row>
    <row r="108" spans="1:12" customFormat="1" ht="12.75" x14ac:dyDescent="0.2">
      <c r="A108" s="10">
        <v>1</v>
      </c>
      <c r="B108" s="4" t="s">
        <v>182</v>
      </c>
      <c r="C108" s="3" t="s">
        <v>117</v>
      </c>
      <c r="D108" s="47">
        <v>1</v>
      </c>
      <c r="E108" s="48" t="s">
        <v>117</v>
      </c>
      <c r="F108" s="271">
        <v>0.56755089230060951</v>
      </c>
      <c r="G108" s="16">
        <v>96.267982352029392</v>
      </c>
      <c r="H108" s="14" t="s">
        <v>117</v>
      </c>
      <c r="I108" s="3" t="s">
        <v>117</v>
      </c>
    </row>
    <row r="109" spans="1:12" customFormat="1" ht="12.75" x14ac:dyDescent="0.2">
      <c r="A109" s="10">
        <v>1</v>
      </c>
      <c r="B109" s="4" t="s">
        <v>183</v>
      </c>
      <c r="C109" s="3" t="s">
        <v>117</v>
      </c>
      <c r="D109" s="47">
        <v>1</v>
      </c>
      <c r="E109" s="48" t="s">
        <v>117</v>
      </c>
      <c r="F109" s="16">
        <v>1337.25</v>
      </c>
      <c r="G109" s="16">
        <v>1337.25</v>
      </c>
      <c r="H109" s="14" t="s">
        <v>117</v>
      </c>
      <c r="I109" s="3" t="s">
        <v>117</v>
      </c>
    </row>
    <row r="110" spans="1:12" hidden="1" x14ac:dyDescent="0.2">
      <c r="A110" s="10">
        <v>0</v>
      </c>
      <c r="B110" s="11" t="e">
        <v>#N/A</v>
      </c>
      <c r="C110" s="9" t="s">
        <v>117</v>
      </c>
      <c r="D110" s="76" t="s">
        <v>117</v>
      </c>
      <c r="E110" s="77" t="s">
        <v>117</v>
      </c>
      <c r="F110" s="77" t="s">
        <v>117</v>
      </c>
      <c r="G110" s="78" t="s">
        <v>117</v>
      </c>
      <c r="H110" s="9" t="s">
        <v>117</v>
      </c>
      <c r="I110" s="9" t="s">
        <v>117</v>
      </c>
    </row>
    <row r="111" spans="1:12" customFormat="1" ht="12.75" hidden="1" x14ac:dyDescent="0.2">
      <c r="A111" s="10">
        <v>0</v>
      </c>
      <c r="B111" s="55" t="s">
        <v>185</v>
      </c>
      <c r="C111" s="3" t="s">
        <v>117</v>
      </c>
      <c r="D111" s="47" t="s">
        <v>117</v>
      </c>
      <c r="E111" s="48" t="s">
        <v>117</v>
      </c>
      <c r="F111" s="51" t="s">
        <v>117</v>
      </c>
      <c r="G111" s="56" t="s">
        <v>117</v>
      </c>
      <c r="H111" s="14" t="s">
        <v>117</v>
      </c>
      <c r="I111" s="3" t="s">
        <v>117</v>
      </c>
    </row>
    <row r="112" spans="1:12" x14ac:dyDescent="0.2">
      <c r="A112" s="10">
        <v>1</v>
      </c>
      <c r="B112" s="33" t="s">
        <v>7</v>
      </c>
      <c r="C112" s="34" t="s">
        <v>117</v>
      </c>
      <c r="D112" s="34" t="s">
        <v>117</v>
      </c>
      <c r="E112" s="35"/>
      <c r="F112" s="157" t="s">
        <v>117</v>
      </c>
      <c r="G112" s="36">
        <v>12178.385670305976</v>
      </c>
      <c r="H112" s="35" t="s">
        <v>117</v>
      </c>
      <c r="I112" s="34" t="s">
        <v>117</v>
      </c>
      <c r="L112" s="63" t="e">
        <f>+L94-G105-G106</f>
        <v>#VALUE!</v>
      </c>
    </row>
    <row r="113" spans="1:14" x14ac:dyDescent="0.2">
      <c r="A113" s="10">
        <v>1</v>
      </c>
      <c r="B113" s="33" t="s">
        <v>8</v>
      </c>
      <c r="C113" s="42" t="s">
        <v>117</v>
      </c>
      <c r="D113" s="42" t="s">
        <v>117</v>
      </c>
      <c r="E113" s="41"/>
      <c r="F113" s="158">
        <v>0.34795387629445645</v>
      </c>
      <c r="G113" s="60" t="s">
        <v>117</v>
      </c>
      <c r="H113" s="42" t="s">
        <v>117</v>
      </c>
      <c r="I113" s="42" t="s">
        <v>117</v>
      </c>
      <c r="L113" s="10" t="e">
        <f>L112/G9-F113</f>
        <v>#VALUE!</v>
      </c>
      <c r="N113" s="10">
        <v>101.62764108851408</v>
      </c>
    </row>
    <row r="115" spans="1:14" x14ac:dyDescent="0.2">
      <c r="B115" s="10" t="s">
        <v>57</v>
      </c>
    </row>
  </sheetData>
  <autoFilter ref="A1:H113">
    <filterColumn colId="0">
      <filters>
        <filter val="1"/>
      </filters>
    </filterColumn>
  </autoFilter>
  <phoneticPr fontId="4" type="noConversion"/>
  <conditionalFormatting sqref="E25:E26 D22:D26 F22:I26 E22:E23 D20:I21 C33 D27:I27 C3:I3 I55:I73 D74:I80 I81 D82:I85 I86 D87:I89 I90:I91 I93 D92:I92 D31:I54 D55:H72">
    <cfRule type="cellIs" dxfId="14" priority="1" stopIfTrue="1" operator="equal">
      <formula>0</formula>
    </cfRule>
  </conditionalFormatting>
  <pageMargins left="0.75" right="0.75" top="1" bottom="1" header="0" footer="0"/>
  <pageSetup paperSize="9" scale="86" orientation="portrait" r:id="rId1"/>
  <headerFooter alignWithMargins="0"/>
  <colBreaks count="1" manualBreakCount="1">
    <brk id="9" max="104857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M115"/>
  <sheetViews>
    <sheetView workbookViewId="0"/>
  </sheetViews>
  <sheetFormatPr defaultRowHeight="12" x14ac:dyDescent="0.2"/>
  <cols>
    <col min="1" max="1" width="3.28515625" style="10" customWidth="1"/>
    <col min="2" max="2" width="40.7109375" style="10" customWidth="1"/>
    <col min="3" max="3" width="4.85546875" style="10" customWidth="1"/>
    <col min="4" max="4" width="10.28515625" style="10" bestFit="1" customWidth="1"/>
    <col min="5" max="5" width="4.85546875" style="10" customWidth="1"/>
    <col min="6" max="6" width="9.7109375" style="10" customWidth="1"/>
    <col min="7" max="8" width="9.140625" style="10"/>
    <col min="9" max="9" width="9.140625" style="23"/>
    <col min="10" max="11" width="9.140625" style="10"/>
    <col min="12" max="12" width="9.140625" style="10" hidden="1" customWidth="1"/>
    <col min="13" max="16384" width="9.140625" style="10"/>
  </cols>
  <sheetData>
    <row r="1" spans="1:9" x14ac:dyDescent="0.2">
      <c r="C1" s="10">
        <v>2</v>
      </c>
      <c r="D1" s="10">
        <v>3</v>
      </c>
      <c r="F1" s="10">
        <v>6</v>
      </c>
      <c r="G1" s="10">
        <v>7</v>
      </c>
      <c r="H1" s="10">
        <v>8</v>
      </c>
    </row>
    <row r="2" spans="1:9" hidden="1" x14ac:dyDescent="0.2"/>
    <row r="3" spans="1:9" x14ac:dyDescent="0.2">
      <c r="A3" s="10">
        <v>1</v>
      </c>
      <c r="B3" s="95" t="s">
        <v>116</v>
      </c>
      <c r="C3" s="27" t="s">
        <v>117</v>
      </c>
      <c r="D3" s="27" t="s">
        <v>117</v>
      </c>
      <c r="E3" s="27"/>
      <c r="F3" s="27" t="s">
        <v>117</v>
      </c>
      <c r="G3" s="27" t="s">
        <v>117</v>
      </c>
      <c r="H3" s="27" t="s">
        <v>117</v>
      </c>
      <c r="I3" s="27" t="s">
        <v>117</v>
      </c>
    </row>
    <row r="4" spans="1:9" x14ac:dyDescent="0.2">
      <c r="A4" s="10">
        <v>1</v>
      </c>
      <c r="B4" s="95" t="s">
        <v>0</v>
      </c>
      <c r="C4" s="24" t="s">
        <v>117</v>
      </c>
      <c r="D4" s="24" t="s">
        <v>117</v>
      </c>
      <c r="E4" s="24"/>
      <c r="F4" s="24" t="s">
        <v>117</v>
      </c>
      <c r="G4" s="24" t="s">
        <v>117</v>
      </c>
      <c r="H4" s="24" t="s">
        <v>117</v>
      </c>
      <c r="I4" s="25" t="s">
        <v>117</v>
      </c>
    </row>
    <row r="5" spans="1:9" x14ac:dyDescent="0.2">
      <c r="A5" s="10">
        <v>1</v>
      </c>
      <c r="B5" s="24" t="s">
        <v>117</v>
      </c>
      <c r="C5" s="24" t="s">
        <v>117</v>
      </c>
      <c r="D5" s="61" t="s">
        <v>117</v>
      </c>
      <c r="E5" s="62"/>
      <c r="F5" s="62" t="s">
        <v>117</v>
      </c>
      <c r="G5" s="175" t="s">
        <v>118</v>
      </c>
      <c r="H5" s="62"/>
      <c r="I5" s="61" t="s">
        <v>117</v>
      </c>
    </row>
    <row r="6" spans="1:9" x14ac:dyDescent="0.2">
      <c r="A6" s="10">
        <v>1</v>
      </c>
      <c r="B6" s="95" t="s">
        <v>119</v>
      </c>
      <c r="C6" s="24" t="s">
        <v>117</v>
      </c>
      <c r="D6" s="61" t="s">
        <v>117</v>
      </c>
      <c r="E6" s="62"/>
      <c r="F6" s="62" t="s">
        <v>117</v>
      </c>
      <c r="G6" s="62" t="s">
        <v>117</v>
      </c>
      <c r="H6" s="62" t="s">
        <v>117</v>
      </c>
      <c r="I6" s="61" t="s">
        <v>117</v>
      </c>
    </row>
    <row r="7" spans="1:9" x14ac:dyDescent="0.2">
      <c r="A7" s="10">
        <v>1</v>
      </c>
      <c r="B7" s="95" t="s">
        <v>70</v>
      </c>
      <c r="C7" s="24" t="s">
        <v>117</v>
      </c>
      <c r="D7" s="61" t="s">
        <v>117</v>
      </c>
      <c r="E7" s="62"/>
      <c r="F7" s="62" t="s">
        <v>117</v>
      </c>
      <c r="G7" s="62" t="s">
        <v>117</v>
      </c>
      <c r="H7" s="62" t="s">
        <v>117</v>
      </c>
      <c r="I7" s="61" t="s">
        <v>117</v>
      </c>
    </row>
    <row r="8" spans="1:9" x14ac:dyDescent="0.2">
      <c r="A8" s="10">
        <v>1</v>
      </c>
      <c r="B8" s="24" t="s">
        <v>117</v>
      </c>
      <c r="C8" s="24" t="s">
        <v>117</v>
      </c>
      <c r="D8" s="61" t="s">
        <v>117</v>
      </c>
      <c r="E8" s="62"/>
      <c r="F8" s="62" t="s">
        <v>117</v>
      </c>
      <c r="G8" s="62" t="s">
        <v>117</v>
      </c>
      <c r="H8" s="62" t="s">
        <v>117</v>
      </c>
      <c r="I8" s="61" t="s">
        <v>117</v>
      </c>
    </row>
    <row r="9" spans="1:9" x14ac:dyDescent="0.2">
      <c r="A9" s="10">
        <v>1</v>
      </c>
      <c r="B9" s="95" t="s">
        <v>120</v>
      </c>
      <c r="C9" s="95" t="s">
        <v>117</v>
      </c>
      <c r="D9" s="101" t="s">
        <v>117</v>
      </c>
      <c r="E9" s="102"/>
      <c r="F9" s="102" t="s">
        <v>117</v>
      </c>
      <c r="G9" s="144">
        <v>10000</v>
      </c>
      <c r="H9" s="145" t="s">
        <v>1</v>
      </c>
      <c r="I9" s="61" t="s">
        <v>117</v>
      </c>
    </row>
    <row r="10" spans="1:9" x14ac:dyDescent="0.2">
      <c r="A10" s="10">
        <v>1</v>
      </c>
      <c r="B10" s="24" t="s">
        <v>117</v>
      </c>
      <c r="C10" s="24" t="s">
        <v>117</v>
      </c>
      <c r="D10" s="61" t="s">
        <v>117</v>
      </c>
      <c r="E10" s="62"/>
      <c r="F10" s="62" t="s">
        <v>117</v>
      </c>
      <c r="G10" s="96" t="s">
        <v>117</v>
      </c>
      <c r="H10" s="97" t="s">
        <v>117</v>
      </c>
      <c r="I10" s="61" t="s">
        <v>117</v>
      </c>
    </row>
    <row r="11" spans="1:9" x14ac:dyDescent="0.2">
      <c r="A11" s="10">
        <v>1</v>
      </c>
      <c r="B11" s="24" t="s">
        <v>121</v>
      </c>
      <c r="C11" s="24" t="s">
        <v>117</v>
      </c>
      <c r="D11" s="61" t="s">
        <v>117</v>
      </c>
      <c r="E11" s="62"/>
      <c r="F11" s="62" t="s">
        <v>117</v>
      </c>
      <c r="G11" s="96">
        <v>11111.111111111111</v>
      </c>
      <c r="H11" s="97" t="s">
        <v>1</v>
      </c>
      <c r="I11" s="61" t="s">
        <v>117</v>
      </c>
    </row>
    <row r="12" spans="1:9" x14ac:dyDescent="0.2">
      <c r="A12" s="10">
        <v>1</v>
      </c>
      <c r="B12" s="24" t="s">
        <v>122</v>
      </c>
      <c r="C12" s="24" t="s">
        <v>117</v>
      </c>
      <c r="D12" s="61" t="s">
        <v>117</v>
      </c>
      <c r="E12" s="62"/>
      <c r="F12" s="62" t="s">
        <v>117</v>
      </c>
      <c r="G12" s="40">
        <v>10</v>
      </c>
      <c r="H12" s="73" t="s">
        <v>2</v>
      </c>
      <c r="I12" s="61" t="s">
        <v>117</v>
      </c>
    </row>
    <row r="13" spans="1:9" x14ac:dyDescent="0.2">
      <c r="A13" s="10">
        <v>1</v>
      </c>
      <c r="B13" s="24" t="s">
        <v>117</v>
      </c>
      <c r="C13" s="24" t="s">
        <v>117</v>
      </c>
      <c r="D13" s="61" t="s">
        <v>117</v>
      </c>
      <c r="E13" s="62" t="s">
        <v>117</v>
      </c>
      <c r="F13" s="62" t="s">
        <v>117</v>
      </c>
      <c r="G13" s="62" t="s">
        <v>117</v>
      </c>
      <c r="H13" s="62" t="s">
        <v>117</v>
      </c>
      <c r="I13" s="61" t="s">
        <v>117</v>
      </c>
    </row>
    <row r="14" spans="1:9" x14ac:dyDescent="0.2">
      <c r="A14" s="10">
        <v>1</v>
      </c>
      <c r="B14" s="24" t="s">
        <v>117</v>
      </c>
      <c r="C14" s="24" t="s">
        <v>117</v>
      </c>
      <c r="D14" s="61" t="s">
        <v>117</v>
      </c>
      <c r="E14" s="62"/>
      <c r="F14" s="62" t="s">
        <v>117</v>
      </c>
      <c r="G14" s="40" t="s">
        <v>117</v>
      </c>
      <c r="H14" s="73" t="s">
        <v>117</v>
      </c>
      <c r="I14" s="61" t="s">
        <v>117</v>
      </c>
    </row>
    <row r="15" spans="1:9" x14ac:dyDescent="0.2">
      <c r="A15" s="10">
        <v>1</v>
      </c>
      <c r="B15" s="24" t="s">
        <v>123</v>
      </c>
      <c r="C15" s="24" t="s">
        <v>117</v>
      </c>
      <c r="D15" s="61" t="s">
        <v>117</v>
      </c>
      <c r="E15" s="62"/>
      <c r="F15" s="62" t="s">
        <v>117</v>
      </c>
      <c r="G15" s="248">
        <v>0.5</v>
      </c>
      <c r="H15" s="73" t="s">
        <v>3</v>
      </c>
      <c r="I15" s="61" t="s">
        <v>117</v>
      </c>
    </row>
    <row r="16" spans="1:9" x14ac:dyDescent="0.2">
      <c r="A16" s="10">
        <v>1</v>
      </c>
      <c r="B16" s="24" t="s">
        <v>124</v>
      </c>
      <c r="C16" s="24" t="s">
        <v>117</v>
      </c>
      <c r="D16" s="61" t="s">
        <v>117</v>
      </c>
      <c r="E16" s="62"/>
      <c r="F16" s="62" t="s">
        <v>117</v>
      </c>
      <c r="G16" s="40">
        <v>1</v>
      </c>
      <c r="H16" s="73" t="s">
        <v>125</v>
      </c>
      <c r="I16" s="61" t="s">
        <v>117</v>
      </c>
    </row>
    <row r="17" spans="1:12" x14ac:dyDescent="0.2">
      <c r="A17" s="10">
        <v>1</v>
      </c>
      <c r="B17" s="24" t="s">
        <v>117</v>
      </c>
      <c r="C17" s="24" t="s">
        <v>117</v>
      </c>
      <c r="D17" s="61" t="s">
        <v>117</v>
      </c>
      <c r="E17" s="62"/>
      <c r="F17" s="62" t="s">
        <v>117</v>
      </c>
      <c r="G17" s="40" t="s">
        <v>117</v>
      </c>
      <c r="H17" s="73" t="s">
        <v>117</v>
      </c>
      <c r="I17" s="61" t="s">
        <v>117</v>
      </c>
    </row>
    <row r="18" spans="1:12" x14ac:dyDescent="0.2">
      <c r="A18" s="10">
        <v>1</v>
      </c>
      <c r="B18" s="24" t="s">
        <v>126</v>
      </c>
      <c r="C18" s="25" t="s">
        <v>117</v>
      </c>
      <c r="D18" s="25" t="s">
        <v>117</v>
      </c>
      <c r="E18" s="25" t="s">
        <v>117</v>
      </c>
      <c r="F18" s="25" t="s">
        <v>117</v>
      </c>
      <c r="G18" s="40">
        <v>10.288</v>
      </c>
      <c r="H18" s="73" t="s">
        <v>2</v>
      </c>
      <c r="I18" s="25" t="s">
        <v>117</v>
      </c>
    </row>
    <row r="19" spans="1:12" ht="12.75" x14ac:dyDescent="0.2">
      <c r="A19" s="10">
        <v>1</v>
      </c>
      <c r="B19" s="24" t="s">
        <v>117</v>
      </c>
      <c r="C19" s="25" t="s">
        <v>117</v>
      </c>
      <c r="D19" s="61" t="s">
        <v>117</v>
      </c>
      <c r="E19" s="62" t="s">
        <v>117</v>
      </c>
      <c r="F19" s="62" t="s">
        <v>117</v>
      </c>
      <c r="G19" s="62" t="s">
        <v>117</v>
      </c>
      <c r="H19" s="62" t="s">
        <v>117</v>
      </c>
      <c r="I19" s="61" t="s">
        <v>117</v>
      </c>
      <c r="L19"/>
    </row>
    <row r="20" spans="1:12" customFormat="1" ht="12.75" hidden="1" x14ac:dyDescent="0.2">
      <c r="A20" s="10">
        <v>0</v>
      </c>
      <c r="B20" s="24" t="s">
        <v>117</v>
      </c>
      <c r="C20" s="27" t="s">
        <v>117</v>
      </c>
      <c r="D20" s="27" t="s">
        <v>117</v>
      </c>
      <c r="E20" s="24" t="s">
        <v>117</v>
      </c>
      <c r="F20" s="28" t="s">
        <v>117</v>
      </c>
      <c r="G20" s="27" t="s">
        <v>117</v>
      </c>
      <c r="H20" s="24" t="s">
        <v>117</v>
      </c>
      <c r="I20" s="25" t="s">
        <v>117</v>
      </c>
    </row>
    <row r="21" spans="1:12" ht="12.75" x14ac:dyDescent="0.2">
      <c r="A21" s="10">
        <v>1</v>
      </c>
      <c r="B21" s="24" t="s">
        <v>187</v>
      </c>
      <c r="C21" s="27" t="s">
        <v>117</v>
      </c>
      <c r="D21" s="27" t="s">
        <v>117</v>
      </c>
      <c r="E21" s="24" t="s">
        <v>117</v>
      </c>
      <c r="F21" s="24" t="s">
        <v>117</v>
      </c>
      <c r="G21" s="200">
        <v>1100</v>
      </c>
      <c r="H21" s="24" t="s">
        <v>207</v>
      </c>
      <c r="I21" s="24" t="s">
        <v>117</v>
      </c>
      <c r="L21"/>
    </row>
    <row r="22" spans="1:12" customFormat="1" ht="12.75" hidden="1" x14ac:dyDescent="0.2">
      <c r="A22" s="10">
        <v>0</v>
      </c>
      <c r="B22" s="24" t="s">
        <v>117</v>
      </c>
      <c r="C22" s="15" t="s">
        <v>117</v>
      </c>
      <c r="D22" s="17" t="s">
        <v>117</v>
      </c>
      <c r="E22" s="14" t="s">
        <v>117</v>
      </c>
      <c r="F22" s="18" t="s">
        <v>117</v>
      </c>
      <c r="G22" s="15" t="s">
        <v>117</v>
      </c>
      <c r="H22" s="14" t="s">
        <v>117</v>
      </c>
      <c r="I22" s="14" t="s">
        <v>117</v>
      </c>
    </row>
    <row r="23" spans="1:12" customFormat="1" ht="12.75" hidden="1" x14ac:dyDescent="0.2">
      <c r="A23" s="10">
        <v>0</v>
      </c>
      <c r="B23" s="24" t="s">
        <v>117</v>
      </c>
      <c r="C23" s="15" t="s">
        <v>117</v>
      </c>
      <c r="D23" s="17" t="s">
        <v>117</v>
      </c>
      <c r="E23" s="14" t="s">
        <v>117</v>
      </c>
      <c r="F23" s="18" t="s">
        <v>117</v>
      </c>
      <c r="G23" s="15" t="s">
        <v>117</v>
      </c>
      <c r="H23" s="14" t="s">
        <v>117</v>
      </c>
      <c r="I23" s="14" t="s">
        <v>117</v>
      </c>
    </row>
    <row r="24" spans="1:12" customFormat="1" ht="14.25" hidden="1" x14ac:dyDescent="0.2">
      <c r="A24" s="10">
        <v>0</v>
      </c>
      <c r="B24" s="24" t="s">
        <v>117</v>
      </c>
      <c r="C24" s="15" t="s">
        <v>117</v>
      </c>
      <c r="D24" s="17" t="s">
        <v>117</v>
      </c>
      <c r="E24" s="19" t="s">
        <v>117</v>
      </c>
      <c r="F24" s="18" t="s">
        <v>117</v>
      </c>
      <c r="G24" s="15" t="s">
        <v>117</v>
      </c>
      <c r="H24" s="14" t="s">
        <v>117</v>
      </c>
      <c r="I24" s="14" t="s">
        <v>117</v>
      </c>
    </row>
    <row r="25" spans="1:12" customFormat="1" ht="12.75" hidden="1" x14ac:dyDescent="0.2">
      <c r="A25" s="10">
        <v>0</v>
      </c>
      <c r="B25" s="24" t="s">
        <v>117</v>
      </c>
      <c r="C25" s="15" t="s">
        <v>117</v>
      </c>
      <c r="D25" s="15" t="s">
        <v>117</v>
      </c>
      <c r="E25" s="14" t="s">
        <v>117</v>
      </c>
      <c r="F25" s="18" t="s">
        <v>117</v>
      </c>
      <c r="G25" s="15" t="s">
        <v>117</v>
      </c>
      <c r="H25" s="14" t="s">
        <v>117</v>
      </c>
      <c r="I25" s="14" t="s">
        <v>117</v>
      </c>
    </row>
    <row r="26" spans="1:12" customFormat="1" ht="12.75" hidden="1" x14ac:dyDescent="0.2">
      <c r="A26" s="10">
        <v>0</v>
      </c>
      <c r="B26" s="24" t="s">
        <v>117</v>
      </c>
      <c r="C26" s="15" t="s">
        <v>117</v>
      </c>
      <c r="D26" s="17" t="s">
        <v>117</v>
      </c>
      <c r="E26" s="14" t="s">
        <v>117</v>
      </c>
      <c r="F26" s="18" t="s">
        <v>117</v>
      </c>
      <c r="G26" s="15" t="s">
        <v>117</v>
      </c>
      <c r="H26" s="14" t="s">
        <v>117</v>
      </c>
      <c r="I26" s="14" t="s">
        <v>117</v>
      </c>
    </row>
    <row r="27" spans="1:12" customFormat="1" ht="12.75" hidden="1" x14ac:dyDescent="0.2">
      <c r="A27" s="10">
        <v>0</v>
      </c>
      <c r="B27" s="24" t="s">
        <v>117</v>
      </c>
      <c r="C27" s="15" t="s">
        <v>117</v>
      </c>
      <c r="D27" s="15" t="s">
        <v>117</v>
      </c>
      <c r="E27" s="14" t="s">
        <v>117</v>
      </c>
      <c r="F27" s="18" t="s">
        <v>117</v>
      </c>
      <c r="G27" s="15" t="s">
        <v>117</v>
      </c>
      <c r="H27" s="14" t="s">
        <v>117</v>
      </c>
      <c r="I27" s="14" t="s">
        <v>117</v>
      </c>
    </row>
    <row r="28" spans="1:12" x14ac:dyDescent="0.2">
      <c r="A28" s="10">
        <v>1</v>
      </c>
      <c r="B28" s="24"/>
      <c r="C28" s="27" t="s">
        <v>117</v>
      </c>
      <c r="D28" s="61" t="s">
        <v>117</v>
      </c>
      <c r="E28" s="62"/>
      <c r="F28" s="62" t="s">
        <v>117</v>
      </c>
      <c r="G28" s="62" t="s">
        <v>117</v>
      </c>
      <c r="H28" s="62" t="s">
        <v>117</v>
      </c>
      <c r="I28" s="61" t="s">
        <v>117</v>
      </c>
      <c r="L28" s="10" t="s">
        <v>9</v>
      </c>
    </row>
    <row r="29" spans="1:12" x14ac:dyDescent="0.2">
      <c r="A29" s="10">
        <v>1</v>
      </c>
      <c r="B29" s="146">
        <v>0</v>
      </c>
      <c r="C29" s="38" t="s">
        <v>117</v>
      </c>
      <c r="D29" s="147" t="s">
        <v>130</v>
      </c>
      <c r="E29" s="148"/>
      <c r="F29" s="148" t="s">
        <v>131</v>
      </c>
      <c r="G29" s="148" t="s">
        <v>132</v>
      </c>
      <c r="H29" s="148" t="s">
        <v>117</v>
      </c>
      <c r="I29" s="147" t="s">
        <v>133</v>
      </c>
    </row>
    <row r="30" spans="1:12" x14ac:dyDescent="0.2">
      <c r="A30" s="10">
        <v>1</v>
      </c>
      <c r="B30" s="149" t="s">
        <v>134</v>
      </c>
      <c r="C30" s="42" t="s">
        <v>117</v>
      </c>
      <c r="D30" s="150" t="s">
        <v>3</v>
      </c>
      <c r="E30" s="150"/>
      <c r="F30" s="150" t="s">
        <v>135</v>
      </c>
      <c r="G30" s="150" t="s">
        <v>108</v>
      </c>
      <c r="H30" s="150" t="s">
        <v>117</v>
      </c>
      <c r="I30" s="151" t="s">
        <v>136</v>
      </c>
    </row>
    <row r="31" spans="1:12" hidden="1" x14ac:dyDescent="0.2">
      <c r="A31" s="10">
        <v>0</v>
      </c>
      <c r="B31" s="90" t="s">
        <v>137</v>
      </c>
      <c r="C31" s="91" t="s">
        <v>117</v>
      </c>
      <c r="D31" s="91" t="s">
        <v>117</v>
      </c>
      <c r="E31" s="91"/>
      <c r="F31" s="91" t="s">
        <v>117</v>
      </c>
      <c r="G31" s="91" t="s">
        <v>117</v>
      </c>
      <c r="H31" s="91" t="s">
        <v>117</v>
      </c>
      <c r="I31" s="27" t="s">
        <v>117</v>
      </c>
      <c r="L31" s="63" t="str">
        <f>+H31</f>
        <v/>
      </c>
    </row>
    <row r="32" spans="1:12" customFormat="1" ht="12.75" hidden="1" x14ac:dyDescent="0.2">
      <c r="A32" s="10">
        <v>0</v>
      </c>
      <c r="B32" s="4" t="s">
        <v>208</v>
      </c>
      <c r="C32" s="44" t="s">
        <v>117</v>
      </c>
      <c r="D32" s="1" t="s">
        <v>117</v>
      </c>
      <c r="E32" s="3" t="s">
        <v>117</v>
      </c>
      <c r="F32" s="45" t="s">
        <v>117</v>
      </c>
      <c r="G32" s="14" t="s">
        <v>117</v>
      </c>
      <c r="H32" s="14" t="s">
        <v>117</v>
      </c>
      <c r="I32" s="14" t="s">
        <v>117</v>
      </c>
    </row>
    <row r="33" spans="1:13" s="176" customFormat="1" x14ac:dyDescent="0.2">
      <c r="A33" s="176">
        <v>1</v>
      </c>
      <c r="B33" s="43" t="s">
        <v>140</v>
      </c>
      <c r="C33" s="91" t="s">
        <v>117</v>
      </c>
      <c r="D33" s="91" t="s">
        <v>117</v>
      </c>
      <c r="E33" s="91"/>
      <c r="F33" s="93" t="s">
        <v>117</v>
      </c>
      <c r="G33" s="91" t="s">
        <v>117</v>
      </c>
      <c r="H33" s="91">
        <v>8796.1262358175863</v>
      </c>
      <c r="I33" s="91" t="s">
        <v>117</v>
      </c>
      <c r="L33" s="63">
        <f>SUBTOTAL(9,G34:G49)</f>
        <v>8796.1262358175863</v>
      </c>
    </row>
    <row r="34" spans="1:13" x14ac:dyDescent="0.2">
      <c r="A34" s="10">
        <v>1</v>
      </c>
      <c r="B34" s="26" t="s">
        <v>141</v>
      </c>
      <c r="C34" s="27" t="s">
        <v>117</v>
      </c>
      <c r="D34" s="27">
        <v>1100</v>
      </c>
      <c r="E34" s="27"/>
      <c r="F34" s="71">
        <v>6.65</v>
      </c>
      <c r="G34" s="27">
        <v>7315</v>
      </c>
      <c r="H34" s="27" t="s">
        <v>117</v>
      </c>
      <c r="I34" s="27">
        <v>24.705231914011033</v>
      </c>
      <c r="M34" s="243"/>
    </row>
    <row r="35" spans="1:13" x14ac:dyDescent="0.2">
      <c r="A35" s="10">
        <v>1</v>
      </c>
      <c r="B35" s="26" t="s">
        <v>144</v>
      </c>
      <c r="C35" s="27" t="s">
        <v>117</v>
      </c>
      <c r="D35" s="27">
        <v>4</v>
      </c>
      <c r="E35" s="27"/>
      <c r="F35" s="71">
        <v>5.76</v>
      </c>
      <c r="G35" s="27">
        <v>23.04</v>
      </c>
      <c r="H35" s="27" t="s">
        <v>117</v>
      </c>
      <c r="I35" s="27">
        <v>7.7813881517267827E-2</v>
      </c>
    </row>
    <row r="36" spans="1:13" x14ac:dyDescent="0.2">
      <c r="A36" s="10">
        <v>1</v>
      </c>
      <c r="B36" s="26" t="s">
        <v>209</v>
      </c>
      <c r="C36" s="27" t="s">
        <v>117</v>
      </c>
      <c r="D36" s="27">
        <v>2</v>
      </c>
      <c r="E36" s="27"/>
      <c r="F36" s="71">
        <v>10.752073732718895</v>
      </c>
      <c r="G36" s="27">
        <v>21.504147465437789</v>
      </c>
      <c r="H36" s="27" t="s">
        <v>117</v>
      </c>
      <c r="I36" s="27">
        <v>7.2626787456832972E-2</v>
      </c>
    </row>
    <row r="37" spans="1:13" x14ac:dyDescent="0.2">
      <c r="A37" s="10">
        <v>1</v>
      </c>
      <c r="B37" s="26" t="s">
        <v>210</v>
      </c>
      <c r="C37" s="27" t="s">
        <v>117</v>
      </c>
      <c r="D37" s="27">
        <v>4</v>
      </c>
      <c r="E37" s="27"/>
      <c r="F37" s="71">
        <v>12.8</v>
      </c>
      <c r="G37" s="27">
        <v>51.2</v>
      </c>
      <c r="H37" s="27" t="s">
        <v>117</v>
      </c>
      <c r="I37" s="27">
        <v>0.17291973670503963</v>
      </c>
    </row>
    <row r="38" spans="1:13" x14ac:dyDescent="0.2">
      <c r="A38" s="10">
        <v>1</v>
      </c>
      <c r="B38" s="11" t="s">
        <v>146</v>
      </c>
      <c r="C38" s="75" t="s">
        <v>117</v>
      </c>
      <c r="D38" s="27">
        <v>1595.7264957264958</v>
      </c>
      <c r="E38" s="9" t="s">
        <v>117</v>
      </c>
      <c r="F38" s="28">
        <v>0.33224269665652256</v>
      </c>
      <c r="G38" s="27">
        <v>530.16847406643387</v>
      </c>
      <c r="H38" s="24" t="s">
        <v>117</v>
      </c>
      <c r="I38" s="24">
        <v>1.790558455954695</v>
      </c>
    </row>
    <row r="39" spans="1:13" hidden="1" x14ac:dyDescent="0.2">
      <c r="A39" s="10">
        <v>0</v>
      </c>
      <c r="B39" s="11" t="s">
        <v>53</v>
      </c>
      <c r="C39" s="75" t="s">
        <v>117</v>
      </c>
      <c r="D39" s="27">
        <v>80</v>
      </c>
      <c r="E39" s="9" t="s">
        <v>117</v>
      </c>
      <c r="F39" s="28" t="s">
        <v>117</v>
      </c>
      <c r="G39" s="27" t="s">
        <v>117</v>
      </c>
      <c r="H39" s="24" t="s">
        <v>117</v>
      </c>
      <c r="I39" s="24" t="s">
        <v>117</v>
      </c>
    </row>
    <row r="40" spans="1:13" ht="12.75" hidden="1" x14ac:dyDescent="0.2">
      <c r="A40" s="10">
        <v>0</v>
      </c>
      <c r="B40" s="11" t="s">
        <v>12</v>
      </c>
      <c r="C40" s="75" t="s">
        <v>117</v>
      </c>
      <c r="D40" s="27">
        <v>200</v>
      </c>
      <c r="E40" s="9" t="s">
        <v>117</v>
      </c>
      <c r="F40" s="28" t="s">
        <v>117</v>
      </c>
      <c r="G40" s="27" t="s">
        <v>117</v>
      </c>
      <c r="H40" s="24" t="s">
        <v>117</v>
      </c>
      <c r="I40" s="24" t="s">
        <v>117</v>
      </c>
      <c r="L40"/>
    </row>
    <row r="41" spans="1:13" hidden="1" x14ac:dyDescent="0.2">
      <c r="A41" s="10">
        <v>0</v>
      </c>
      <c r="B41" s="26" t="s">
        <v>54</v>
      </c>
      <c r="C41" s="27" t="s">
        <v>117</v>
      </c>
      <c r="D41" s="27">
        <v>330</v>
      </c>
      <c r="E41" s="27" t="s">
        <v>117</v>
      </c>
      <c r="F41" s="70" t="s">
        <v>117</v>
      </c>
      <c r="G41" s="27" t="s">
        <v>117</v>
      </c>
      <c r="H41" s="27" t="s">
        <v>117</v>
      </c>
      <c r="I41" s="27" t="s">
        <v>117</v>
      </c>
    </row>
    <row r="42" spans="1:13" x14ac:dyDescent="0.2">
      <c r="A42" s="10">
        <v>1</v>
      </c>
      <c r="B42" s="26" t="s">
        <v>147</v>
      </c>
      <c r="C42" s="27" t="s">
        <v>117</v>
      </c>
      <c r="D42" s="27" t="s">
        <v>117</v>
      </c>
      <c r="E42" s="27" t="s">
        <v>117</v>
      </c>
      <c r="F42" s="27" t="s">
        <v>117</v>
      </c>
      <c r="G42" s="27">
        <v>280.92790000000059</v>
      </c>
      <c r="H42" s="27" t="s">
        <v>117</v>
      </c>
      <c r="I42" s="27">
        <v>0.94878864259960549</v>
      </c>
    </row>
    <row r="43" spans="1:13" hidden="1" x14ac:dyDescent="0.2">
      <c r="A43" s="10">
        <v>0</v>
      </c>
      <c r="B43" s="26" t="s">
        <v>211</v>
      </c>
      <c r="C43" s="27" t="s">
        <v>117</v>
      </c>
      <c r="D43" s="27">
        <v>1</v>
      </c>
      <c r="E43" s="27"/>
      <c r="F43" s="27">
        <v>40.392000000000003</v>
      </c>
      <c r="G43" s="27">
        <v>40.392000000000003</v>
      </c>
      <c r="H43" s="27" t="s">
        <v>117</v>
      </c>
      <c r="I43" s="27">
        <v>0.13641746103496019</v>
      </c>
    </row>
    <row r="44" spans="1:13" hidden="1" x14ac:dyDescent="0.2">
      <c r="A44" s="10">
        <v>0</v>
      </c>
      <c r="B44" s="26" t="s">
        <v>191</v>
      </c>
      <c r="C44" s="27" t="s">
        <v>117</v>
      </c>
      <c r="D44" s="27">
        <v>4</v>
      </c>
      <c r="E44" s="27"/>
      <c r="F44" s="71">
        <v>15.450000000000001</v>
      </c>
      <c r="G44" s="27">
        <v>61.800000000000004</v>
      </c>
      <c r="H44" s="27" t="s">
        <v>117</v>
      </c>
      <c r="I44" s="27">
        <v>0.2087195259447549</v>
      </c>
    </row>
    <row r="45" spans="1:13" hidden="1" x14ac:dyDescent="0.2">
      <c r="A45" s="10">
        <v>0</v>
      </c>
      <c r="B45" s="26" t="s">
        <v>197</v>
      </c>
      <c r="C45" s="27" t="s">
        <v>117</v>
      </c>
      <c r="D45" s="27">
        <v>1</v>
      </c>
      <c r="E45" s="27"/>
      <c r="F45" s="71">
        <v>62.1708</v>
      </c>
      <c r="G45" s="27">
        <v>62.1708</v>
      </c>
      <c r="H45" s="27" t="s">
        <v>117</v>
      </c>
      <c r="I45" s="27">
        <v>0.20997184310042341</v>
      </c>
    </row>
    <row r="46" spans="1:13" hidden="1" x14ac:dyDescent="0.2">
      <c r="A46" s="10">
        <v>0</v>
      </c>
      <c r="B46" s="26" t="s">
        <v>212</v>
      </c>
      <c r="C46" s="27" t="s">
        <v>117</v>
      </c>
      <c r="D46" s="27">
        <v>2.5</v>
      </c>
      <c r="E46" s="27"/>
      <c r="F46" s="71">
        <v>19.178600000000003</v>
      </c>
      <c r="G46" s="27">
        <v>47.946500000000007</v>
      </c>
      <c r="H46" s="27" t="s">
        <v>117</v>
      </c>
      <c r="I46" s="27">
        <v>0.16193156554547236</v>
      </c>
    </row>
    <row r="47" spans="1:13" hidden="1" x14ac:dyDescent="0.2">
      <c r="A47" s="10">
        <v>0</v>
      </c>
      <c r="B47" s="26" t="s">
        <v>154</v>
      </c>
      <c r="C47" s="27" t="s">
        <v>117</v>
      </c>
      <c r="D47" s="27">
        <v>1</v>
      </c>
      <c r="E47" s="27"/>
      <c r="F47" s="71">
        <v>44.083999999999996</v>
      </c>
      <c r="G47" s="27">
        <v>44.083999999999996</v>
      </c>
      <c r="H47" s="27" t="s">
        <v>117</v>
      </c>
      <c r="I47" s="27">
        <v>0.14888659517392513</v>
      </c>
    </row>
    <row r="48" spans="1:13" hidden="1" x14ac:dyDescent="0.2">
      <c r="A48" s="10">
        <v>0</v>
      </c>
      <c r="B48" s="26" t="s">
        <v>200</v>
      </c>
      <c r="C48" s="27" t="s">
        <v>117</v>
      </c>
      <c r="D48" s="27">
        <v>1.2000000000000002</v>
      </c>
      <c r="E48" s="27"/>
      <c r="F48" s="71">
        <v>20.445500000000003</v>
      </c>
      <c r="G48" s="27">
        <v>24.534600000000008</v>
      </c>
      <c r="H48" s="27" t="s">
        <v>117</v>
      </c>
      <c r="I48" s="27">
        <v>8.2861651800067715E-2</v>
      </c>
    </row>
    <row r="49" spans="1:12" s="176" customFormat="1" x14ac:dyDescent="0.2">
      <c r="A49" s="10">
        <v>1</v>
      </c>
      <c r="B49" s="26" t="s">
        <v>213</v>
      </c>
      <c r="C49" s="27" t="s">
        <v>117</v>
      </c>
      <c r="D49" s="27">
        <v>1428.5714285714287</v>
      </c>
      <c r="E49" s="27"/>
      <c r="F49" s="71">
        <v>0.40200000000000002</v>
      </c>
      <c r="G49" s="27">
        <v>574.28571428571433</v>
      </c>
      <c r="H49" s="27" t="s">
        <v>117</v>
      </c>
      <c r="I49" s="27">
        <v>1.9395573146045186</v>
      </c>
    </row>
    <row r="50" spans="1:12" x14ac:dyDescent="0.2">
      <c r="A50" s="10">
        <v>1</v>
      </c>
      <c r="B50" s="43" t="s">
        <v>157</v>
      </c>
      <c r="C50" s="91" t="s">
        <v>117</v>
      </c>
      <c r="D50" s="91" t="s">
        <v>117</v>
      </c>
      <c r="E50" s="91"/>
      <c r="F50" s="93" t="s">
        <v>117</v>
      </c>
      <c r="G50" s="91" t="s">
        <v>117</v>
      </c>
      <c r="H50" s="91">
        <v>4023.1183300899743</v>
      </c>
      <c r="I50" s="27" t="s">
        <v>117</v>
      </c>
      <c r="L50" s="10">
        <f>SUBTOTAL(9,G51:G74)</f>
        <v>4023.1183300899743</v>
      </c>
    </row>
    <row r="51" spans="1:12" x14ac:dyDescent="0.2">
      <c r="A51" s="10">
        <v>1</v>
      </c>
      <c r="B51" s="26" t="s">
        <v>158</v>
      </c>
      <c r="C51" s="27" t="s">
        <v>117</v>
      </c>
      <c r="D51" s="27">
        <v>1.6</v>
      </c>
      <c r="E51" s="27"/>
      <c r="F51" s="71">
        <v>45</v>
      </c>
      <c r="G51" s="27">
        <v>72</v>
      </c>
      <c r="H51" s="27" t="s">
        <v>117</v>
      </c>
      <c r="I51" s="27">
        <v>0.24316837974146199</v>
      </c>
      <c r="L51" s="176"/>
    </row>
    <row r="52" spans="1:12" x14ac:dyDescent="0.2">
      <c r="A52" s="10">
        <v>1</v>
      </c>
      <c r="B52" s="26" t="s">
        <v>159</v>
      </c>
      <c r="C52" s="27" t="s">
        <v>117</v>
      </c>
      <c r="D52" s="27">
        <v>885</v>
      </c>
      <c r="E52" s="27"/>
      <c r="F52" s="71">
        <v>0.2</v>
      </c>
      <c r="G52" s="27">
        <v>177</v>
      </c>
      <c r="H52" s="27" t="s">
        <v>117</v>
      </c>
      <c r="I52" s="27">
        <v>0.59778893353109408</v>
      </c>
    </row>
    <row r="53" spans="1:12" x14ac:dyDescent="0.2">
      <c r="A53" s="10">
        <v>1</v>
      </c>
      <c r="B53" s="26" t="s">
        <v>160</v>
      </c>
      <c r="C53" s="27" t="s">
        <v>117</v>
      </c>
      <c r="D53" s="27">
        <v>800000</v>
      </c>
      <c r="E53" s="27"/>
      <c r="F53" s="71">
        <v>2.5000000000000001E-4</v>
      </c>
      <c r="G53" s="27">
        <v>200</v>
      </c>
      <c r="H53" s="27" t="s">
        <v>117</v>
      </c>
      <c r="I53" s="27">
        <v>0.67546772150406109</v>
      </c>
    </row>
    <row r="54" spans="1:12" x14ac:dyDescent="0.2">
      <c r="A54" s="10">
        <v>1</v>
      </c>
      <c r="B54" s="26" t="s">
        <v>161</v>
      </c>
      <c r="C54" s="27" t="s">
        <v>117</v>
      </c>
      <c r="D54" s="70">
        <v>10000</v>
      </c>
      <c r="E54" s="27"/>
      <c r="F54" s="71">
        <v>0.05</v>
      </c>
      <c r="G54" s="27">
        <v>500</v>
      </c>
      <c r="H54" s="27" t="s">
        <v>117</v>
      </c>
      <c r="I54" s="27">
        <v>1.6886693037601528</v>
      </c>
    </row>
    <row r="55" spans="1:12" x14ac:dyDescent="0.2">
      <c r="A55" s="10">
        <v>1</v>
      </c>
      <c r="B55" s="11" t="s">
        <v>162</v>
      </c>
      <c r="C55" s="75" t="s">
        <v>117</v>
      </c>
      <c r="D55" s="27">
        <v>503.5</v>
      </c>
      <c r="E55" s="9" t="s">
        <v>117</v>
      </c>
      <c r="F55" s="28">
        <v>4.5353448275862052</v>
      </c>
      <c r="G55" s="27">
        <v>2283.5461206896543</v>
      </c>
      <c r="H55" s="95" t="s">
        <v>117</v>
      </c>
      <c r="I55" s="24">
        <v>7.7123084754583919</v>
      </c>
    </row>
    <row r="56" spans="1:12" hidden="1" x14ac:dyDescent="0.2">
      <c r="A56" s="10">
        <v>0</v>
      </c>
      <c r="B56" s="11">
        <v>0</v>
      </c>
      <c r="C56" s="75" t="s">
        <v>117</v>
      </c>
      <c r="D56" s="27" t="s">
        <v>117</v>
      </c>
      <c r="E56" s="9" t="s">
        <v>117</v>
      </c>
      <c r="F56" s="154" t="s">
        <v>117</v>
      </c>
      <c r="G56" s="27" t="s">
        <v>117</v>
      </c>
      <c r="H56" s="24" t="s">
        <v>117</v>
      </c>
      <c r="I56" s="24" t="s">
        <v>117</v>
      </c>
    </row>
    <row r="57" spans="1:12" hidden="1" x14ac:dyDescent="0.2">
      <c r="A57" s="10">
        <v>0</v>
      </c>
      <c r="B57" s="11">
        <v>0</v>
      </c>
      <c r="C57" s="75" t="s">
        <v>117</v>
      </c>
      <c r="D57" s="27" t="s">
        <v>117</v>
      </c>
      <c r="E57" s="9" t="s">
        <v>117</v>
      </c>
      <c r="F57" s="28" t="s">
        <v>117</v>
      </c>
      <c r="G57" s="27" t="s">
        <v>117</v>
      </c>
      <c r="H57" s="24" t="s">
        <v>117</v>
      </c>
      <c r="I57" s="24" t="s">
        <v>117</v>
      </c>
    </row>
    <row r="58" spans="1:12" hidden="1" x14ac:dyDescent="0.2">
      <c r="A58" s="10">
        <v>0</v>
      </c>
      <c r="B58" s="11">
        <v>0</v>
      </c>
      <c r="C58" s="75" t="s">
        <v>117</v>
      </c>
      <c r="D58" s="27" t="s">
        <v>117</v>
      </c>
      <c r="E58" s="9" t="s">
        <v>117</v>
      </c>
      <c r="F58" s="154" t="s">
        <v>117</v>
      </c>
      <c r="G58" s="27" t="s">
        <v>117</v>
      </c>
      <c r="H58" s="24" t="s">
        <v>117</v>
      </c>
      <c r="I58" s="24" t="s">
        <v>117</v>
      </c>
    </row>
    <row r="59" spans="1:12" customFormat="1" ht="12.75" hidden="1" x14ac:dyDescent="0.2">
      <c r="A59" s="10">
        <v>0</v>
      </c>
      <c r="B59" s="4">
        <v>0</v>
      </c>
      <c r="C59" s="44" t="s">
        <v>117</v>
      </c>
      <c r="D59" s="27" t="s">
        <v>117</v>
      </c>
      <c r="E59" s="9" t="s">
        <v>117</v>
      </c>
      <c r="F59" s="28" t="s">
        <v>117</v>
      </c>
      <c r="G59" s="27" t="s">
        <v>117</v>
      </c>
      <c r="H59" s="14" t="s">
        <v>117</v>
      </c>
      <c r="I59" s="14" t="s">
        <v>117</v>
      </c>
    </row>
    <row r="60" spans="1:12" customFormat="1" ht="12.75" hidden="1" x14ac:dyDescent="0.2">
      <c r="A60" s="10">
        <v>0</v>
      </c>
      <c r="B60" s="4">
        <v>0</v>
      </c>
      <c r="C60" s="44" t="s">
        <v>117</v>
      </c>
      <c r="D60" s="27" t="s">
        <v>117</v>
      </c>
      <c r="E60" s="9" t="s">
        <v>117</v>
      </c>
      <c r="F60" s="28" t="s">
        <v>117</v>
      </c>
      <c r="G60" s="27" t="s">
        <v>117</v>
      </c>
      <c r="H60" s="3" t="s">
        <v>117</v>
      </c>
      <c r="I60" s="14" t="s">
        <v>117</v>
      </c>
    </row>
    <row r="61" spans="1:12" customFormat="1" ht="12.75" hidden="1" x14ac:dyDescent="0.2">
      <c r="A61" s="10">
        <v>0</v>
      </c>
      <c r="B61" s="4">
        <v>0</v>
      </c>
      <c r="C61" s="44" t="s">
        <v>117</v>
      </c>
      <c r="D61" s="27" t="s">
        <v>117</v>
      </c>
      <c r="E61" s="9" t="s">
        <v>117</v>
      </c>
      <c r="F61" s="28" t="s">
        <v>117</v>
      </c>
      <c r="G61" s="27" t="s">
        <v>117</v>
      </c>
      <c r="H61" s="3" t="s">
        <v>117</v>
      </c>
      <c r="I61" s="14" t="s">
        <v>117</v>
      </c>
    </row>
    <row r="62" spans="1:12" customFormat="1" ht="12.75" hidden="1" x14ac:dyDescent="0.2">
      <c r="A62" s="10">
        <v>0</v>
      </c>
      <c r="B62" s="4">
        <v>0</v>
      </c>
      <c r="C62" s="44" t="s">
        <v>117</v>
      </c>
      <c r="D62" s="27" t="s">
        <v>117</v>
      </c>
      <c r="E62" s="9" t="s">
        <v>117</v>
      </c>
      <c r="F62" s="173" t="s">
        <v>117</v>
      </c>
      <c r="G62" s="27" t="s">
        <v>117</v>
      </c>
      <c r="H62" s="3" t="s">
        <v>117</v>
      </c>
      <c r="I62" s="14" t="s">
        <v>117</v>
      </c>
    </row>
    <row r="63" spans="1:12" customFormat="1" ht="12.75" hidden="1" x14ac:dyDescent="0.2">
      <c r="A63" s="10">
        <v>0</v>
      </c>
      <c r="B63" s="4">
        <v>0</v>
      </c>
      <c r="C63" s="44" t="s">
        <v>117</v>
      </c>
      <c r="D63" s="27" t="s">
        <v>117</v>
      </c>
      <c r="E63" s="9" t="s">
        <v>117</v>
      </c>
      <c r="F63" s="173" t="s">
        <v>117</v>
      </c>
      <c r="G63" s="27" t="s">
        <v>117</v>
      </c>
      <c r="H63" s="3" t="s">
        <v>117</v>
      </c>
      <c r="I63" s="14" t="s">
        <v>117</v>
      </c>
    </row>
    <row r="64" spans="1:12" customFormat="1" ht="12.75" hidden="1" x14ac:dyDescent="0.2">
      <c r="A64" s="10">
        <v>0</v>
      </c>
      <c r="B64" s="4">
        <v>0</v>
      </c>
      <c r="C64" s="44" t="s">
        <v>117</v>
      </c>
      <c r="D64" s="27" t="s">
        <v>117</v>
      </c>
      <c r="E64" s="9" t="s">
        <v>117</v>
      </c>
      <c r="F64" s="173" t="s">
        <v>117</v>
      </c>
      <c r="G64" s="27" t="s">
        <v>117</v>
      </c>
      <c r="H64" s="3" t="s">
        <v>117</v>
      </c>
      <c r="I64" s="14" t="s">
        <v>117</v>
      </c>
    </row>
    <row r="65" spans="1:12" customFormat="1" ht="12.75" hidden="1" x14ac:dyDescent="0.2">
      <c r="A65" s="10">
        <v>0</v>
      </c>
      <c r="B65" s="4">
        <v>0</v>
      </c>
      <c r="C65" s="44" t="s">
        <v>117</v>
      </c>
      <c r="D65" s="27" t="s">
        <v>117</v>
      </c>
      <c r="E65" s="9" t="s">
        <v>117</v>
      </c>
      <c r="F65" s="173" t="s">
        <v>117</v>
      </c>
      <c r="G65" s="27" t="s">
        <v>117</v>
      </c>
      <c r="H65" s="3" t="s">
        <v>117</v>
      </c>
      <c r="I65" s="14" t="s">
        <v>117</v>
      </c>
    </row>
    <row r="66" spans="1:12" customFormat="1" ht="12.75" hidden="1" x14ac:dyDescent="0.2">
      <c r="A66" s="10">
        <v>0</v>
      </c>
      <c r="B66" s="4">
        <v>0</v>
      </c>
      <c r="C66" s="44" t="s">
        <v>117</v>
      </c>
      <c r="D66" s="27" t="s">
        <v>117</v>
      </c>
      <c r="E66" s="9" t="s">
        <v>117</v>
      </c>
      <c r="F66" s="173" t="s">
        <v>117</v>
      </c>
      <c r="G66" s="27" t="s">
        <v>117</v>
      </c>
      <c r="H66" s="3" t="s">
        <v>117</v>
      </c>
      <c r="I66" s="14" t="s">
        <v>117</v>
      </c>
    </row>
    <row r="67" spans="1:12" customFormat="1" ht="12.75" hidden="1" x14ac:dyDescent="0.2">
      <c r="A67" s="10">
        <v>0</v>
      </c>
      <c r="B67" s="4">
        <v>0</v>
      </c>
      <c r="C67" s="44" t="s">
        <v>117</v>
      </c>
      <c r="D67" s="27" t="s">
        <v>117</v>
      </c>
      <c r="E67" s="9" t="s">
        <v>117</v>
      </c>
      <c r="F67" s="173" t="s">
        <v>117</v>
      </c>
      <c r="G67" s="27" t="s">
        <v>117</v>
      </c>
      <c r="H67" s="3" t="s">
        <v>117</v>
      </c>
      <c r="I67" s="14" t="s">
        <v>117</v>
      </c>
    </row>
    <row r="68" spans="1:12" customFormat="1" ht="12.75" hidden="1" x14ac:dyDescent="0.2">
      <c r="A68" s="10">
        <v>0</v>
      </c>
      <c r="B68" s="4">
        <v>0</v>
      </c>
      <c r="C68" s="44" t="s">
        <v>117</v>
      </c>
      <c r="D68" s="27" t="s">
        <v>117</v>
      </c>
      <c r="E68" s="9" t="s">
        <v>117</v>
      </c>
      <c r="F68" s="173" t="s">
        <v>117</v>
      </c>
      <c r="G68" s="27" t="s">
        <v>117</v>
      </c>
      <c r="H68" s="3" t="s">
        <v>117</v>
      </c>
      <c r="I68" s="14" t="s">
        <v>117</v>
      </c>
    </row>
    <row r="69" spans="1:12" customFormat="1" ht="12.75" hidden="1" x14ac:dyDescent="0.2">
      <c r="A69" s="10">
        <v>0</v>
      </c>
      <c r="B69" s="4">
        <v>0</v>
      </c>
      <c r="C69" s="44" t="s">
        <v>117</v>
      </c>
      <c r="D69" s="27" t="s">
        <v>117</v>
      </c>
      <c r="E69" s="9" t="s">
        <v>117</v>
      </c>
      <c r="F69" s="173" t="s">
        <v>117</v>
      </c>
      <c r="G69" s="27" t="s">
        <v>117</v>
      </c>
      <c r="H69" s="3" t="s">
        <v>117</v>
      </c>
      <c r="I69" s="14" t="s">
        <v>117</v>
      </c>
    </row>
    <row r="70" spans="1:12" customFormat="1" ht="12.75" hidden="1" x14ac:dyDescent="0.2">
      <c r="A70" s="10">
        <v>0</v>
      </c>
      <c r="B70" s="4">
        <v>0</v>
      </c>
      <c r="C70" s="44" t="s">
        <v>117</v>
      </c>
      <c r="D70" s="27" t="s">
        <v>117</v>
      </c>
      <c r="E70" s="9" t="s">
        <v>117</v>
      </c>
      <c r="F70" s="173" t="s">
        <v>117</v>
      </c>
      <c r="G70" s="27" t="s">
        <v>117</v>
      </c>
      <c r="H70" s="3" t="s">
        <v>117</v>
      </c>
      <c r="I70" s="14" t="s">
        <v>117</v>
      </c>
    </row>
    <row r="71" spans="1:12" customFormat="1" ht="12.75" hidden="1" x14ac:dyDescent="0.2">
      <c r="A71" s="10">
        <v>0</v>
      </c>
      <c r="B71" s="4">
        <v>0</v>
      </c>
      <c r="C71" s="44" t="s">
        <v>117</v>
      </c>
      <c r="D71" s="27" t="s">
        <v>117</v>
      </c>
      <c r="E71" s="9" t="s">
        <v>117</v>
      </c>
      <c r="F71" s="173" t="s">
        <v>117</v>
      </c>
      <c r="G71" s="27" t="s">
        <v>117</v>
      </c>
      <c r="H71" s="3" t="s">
        <v>117</v>
      </c>
      <c r="I71" s="14" t="s">
        <v>117</v>
      </c>
    </row>
    <row r="72" spans="1:12" customFormat="1" ht="12.75" hidden="1" x14ac:dyDescent="0.2">
      <c r="A72" s="10">
        <v>0</v>
      </c>
      <c r="B72" s="4">
        <v>0</v>
      </c>
      <c r="C72" s="44" t="s">
        <v>117</v>
      </c>
      <c r="D72" s="27" t="s">
        <v>117</v>
      </c>
      <c r="E72" s="9" t="s">
        <v>117</v>
      </c>
      <c r="F72" s="173" t="s">
        <v>117</v>
      </c>
      <c r="G72" s="27" t="s">
        <v>117</v>
      </c>
      <c r="H72" s="3" t="s">
        <v>117</v>
      </c>
      <c r="I72" s="14" t="s">
        <v>117</v>
      </c>
    </row>
    <row r="73" spans="1:12" x14ac:dyDescent="0.2">
      <c r="A73" s="10">
        <v>1</v>
      </c>
      <c r="B73" s="11" t="s">
        <v>163</v>
      </c>
      <c r="C73" s="9" t="s">
        <v>117</v>
      </c>
      <c r="D73" s="27" t="s">
        <v>117</v>
      </c>
      <c r="E73" s="9" t="s">
        <v>117</v>
      </c>
      <c r="F73" s="28" t="s">
        <v>117</v>
      </c>
      <c r="G73" s="27">
        <v>771.6</v>
      </c>
      <c r="H73" s="24" t="s">
        <v>117</v>
      </c>
      <c r="I73" s="24">
        <v>2.605954469562668</v>
      </c>
    </row>
    <row r="74" spans="1:12" x14ac:dyDescent="0.2">
      <c r="A74" s="10">
        <v>1</v>
      </c>
      <c r="B74" s="26" t="s">
        <v>164</v>
      </c>
      <c r="C74" s="24" t="s">
        <v>117</v>
      </c>
      <c r="D74" s="27" t="s">
        <v>117</v>
      </c>
      <c r="E74" s="9"/>
      <c r="F74" s="28" t="s">
        <v>117</v>
      </c>
      <c r="G74" s="27">
        <v>18.972209400320004</v>
      </c>
      <c r="H74" s="27" t="s">
        <v>117</v>
      </c>
      <c r="I74" s="27">
        <v>6.4075575277660404E-2</v>
      </c>
    </row>
    <row r="75" spans="1:12" x14ac:dyDescent="0.2">
      <c r="A75" s="10">
        <v>1</v>
      </c>
      <c r="B75" s="103" t="s">
        <v>165</v>
      </c>
      <c r="C75" s="104" t="s">
        <v>117</v>
      </c>
      <c r="D75" s="91" t="s">
        <v>117</v>
      </c>
      <c r="E75" s="92"/>
      <c r="F75" s="93" t="s">
        <v>117</v>
      </c>
      <c r="G75" s="91" t="s">
        <v>117</v>
      </c>
      <c r="H75" s="91">
        <v>794.48113066666667</v>
      </c>
      <c r="I75" s="27" t="s">
        <v>117</v>
      </c>
      <c r="L75" s="63">
        <f>SUM(G76:G80)</f>
        <v>794.48113066666667</v>
      </c>
    </row>
    <row r="76" spans="1:12" x14ac:dyDescent="0.2">
      <c r="A76" s="10">
        <v>1</v>
      </c>
      <c r="B76" s="26" t="s">
        <v>202</v>
      </c>
      <c r="C76" s="24" t="s">
        <v>117</v>
      </c>
      <c r="D76" s="27">
        <v>29</v>
      </c>
      <c r="E76" s="27" t="s">
        <v>117</v>
      </c>
      <c r="F76" s="27" t="s">
        <v>117</v>
      </c>
      <c r="G76" s="27">
        <v>241.66666666666666</v>
      </c>
      <c r="H76" s="27" t="s">
        <v>117</v>
      </c>
      <c r="I76" s="27">
        <v>0.81619016348407381</v>
      </c>
    </row>
    <row r="77" spans="1:12" x14ac:dyDescent="0.2">
      <c r="A77" s="10">
        <v>1</v>
      </c>
      <c r="B77" s="26" t="s">
        <v>166</v>
      </c>
      <c r="C77" s="24" t="s">
        <v>117</v>
      </c>
      <c r="D77" s="27">
        <v>0.8</v>
      </c>
      <c r="E77" s="27"/>
      <c r="F77" s="71" t="s">
        <v>117</v>
      </c>
      <c r="G77" s="27">
        <v>552.81446400000004</v>
      </c>
      <c r="H77" s="27" t="s">
        <v>117</v>
      </c>
      <c r="I77" s="27">
        <v>1.8670416320628442</v>
      </c>
    </row>
    <row r="78" spans="1:12" hidden="1" x14ac:dyDescent="0.2">
      <c r="A78" s="10">
        <v>0</v>
      </c>
      <c r="B78" s="26">
        <v>0</v>
      </c>
      <c r="C78" s="24" t="s">
        <v>117</v>
      </c>
      <c r="D78" s="27" t="s">
        <v>117</v>
      </c>
      <c r="E78" s="27"/>
      <c r="F78" s="71" t="s">
        <v>117</v>
      </c>
      <c r="G78" s="27" t="s">
        <v>117</v>
      </c>
      <c r="H78" s="27" t="s">
        <v>117</v>
      </c>
      <c r="I78" s="27" t="s">
        <v>117</v>
      </c>
    </row>
    <row r="79" spans="1:12" hidden="1" x14ac:dyDescent="0.2">
      <c r="A79" s="10">
        <v>0</v>
      </c>
      <c r="B79" s="26">
        <v>0</v>
      </c>
      <c r="C79" s="24" t="s">
        <v>117</v>
      </c>
      <c r="D79" s="27" t="s">
        <v>117</v>
      </c>
      <c r="E79" s="27" t="s">
        <v>117</v>
      </c>
      <c r="F79" s="27" t="s">
        <v>117</v>
      </c>
      <c r="G79" s="27" t="s">
        <v>117</v>
      </c>
      <c r="H79" s="27" t="s">
        <v>117</v>
      </c>
      <c r="I79" s="27" t="s">
        <v>117</v>
      </c>
    </row>
    <row r="80" spans="1:12" hidden="1" x14ac:dyDescent="0.2">
      <c r="A80" s="10">
        <v>0</v>
      </c>
      <c r="B80" s="26">
        <v>0</v>
      </c>
      <c r="C80" s="24" t="s">
        <v>117</v>
      </c>
      <c r="D80" s="27" t="s">
        <v>117</v>
      </c>
      <c r="E80" s="27" t="s">
        <v>117</v>
      </c>
      <c r="F80" s="27" t="s">
        <v>117</v>
      </c>
      <c r="G80" s="27" t="s">
        <v>117</v>
      </c>
      <c r="H80" s="27" t="s">
        <v>117</v>
      </c>
      <c r="I80" s="27" t="s">
        <v>117</v>
      </c>
    </row>
    <row r="81" spans="1:12" customFormat="1" ht="12.75" hidden="1" x14ac:dyDescent="0.2">
      <c r="A81" s="10">
        <v>0</v>
      </c>
      <c r="B81" s="4">
        <v>0</v>
      </c>
      <c r="C81" s="3" t="s">
        <v>117</v>
      </c>
      <c r="D81" s="16" t="s">
        <v>117</v>
      </c>
      <c r="E81" s="48" t="s">
        <v>117</v>
      </c>
      <c r="F81" s="44" t="s">
        <v>117</v>
      </c>
      <c r="G81" s="49" t="s">
        <v>117</v>
      </c>
      <c r="H81" s="3" t="s">
        <v>117</v>
      </c>
      <c r="I81" s="14" t="s">
        <v>117</v>
      </c>
    </row>
    <row r="82" spans="1:12" x14ac:dyDescent="0.2">
      <c r="A82" s="10">
        <v>1</v>
      </c>
      <c r="B82" s="94" t="s">
        <v>167</v>
      </c>
      <c r="C82" s="95" t="s">
        <v>117</v>
      </c>
      <c r="D82" s="91" t="s">
        <v>117</v>
      </c>
      <c r="E82" s="91"/>
      <c r="F82" s="93" t="s">
        <v>117</v>
      </c>
      <c r="G82" s="91" t="s">
        <v>117</v>
      </c>
      <c r="H82" s="91">
        <v>9415.2485104113912</v>
      </c>
      <c r="I82" s="27" t="s">
        <v>117</v>
      </c>
      <c r="L82" s="63">
        <f>SUM(G83:G84)</f>
        <v>9415.2485104113912</v>
      </c>
    </row>
    <row r="83" spans="1:12" x14ac:dyDescent="0.2">
      <c r="A83" s="10">
        <v>1</v>
      </c>
      <c r="B83" s="31" t="s">
        <v>168</v>
      </c>
      <c r="C83" s="24" t="s">
        <v>117</v>
      </c>
      <c r="D83" s="27">
        <v>93.875016232932936</v>
      </c>
      <c r="E83" s="27"/>
      <c r="F83" s="71">
        <v>19.777200202709878</v>
      </c>
      <c r="G83" s="27">
        <v>1856.5849900713545</v>
      </c>
      <c r="H83" s="27" t="s">
        <v>117</v>
      </c>
      <c r="I83" s="27">
        <v>6.270316165110688</v>
      </c>
    </row>
    <row r="84" spans="1:12" x14ac:dyDescent="0.2">
      <c r="A84" s="10">
        <v>1</v>
      </c>
      <c r="B84" s="31" t="s">
        <v>169</v>
      </c>
      <c r="C84" s="24" t="s">
        <v>117</v>
      </c>
      <c r="D84" s="27">
        <v>1224.2801647064207</v>
      </c>
      <c r="E84" s="27"/>
      <c r="F84" s="71">
        <v>6.1739655172413794</v>
      </c>
      <c r="G84" s="27">
        <v>7558.6635203400374</v>
      </c>
      <c r="H84" s="27" t="s">
        <v>117</v>
      </c>
      <c r="I84" s="27">
        <v>25.528166128499752</v>
      </c>
    </row>
    <row r="85" spans="1:12" x14ac:dyDescent="0.2">
      <c r="A85" s="10">
        <v>1</v>
      </c>
      <c r="B85" s="94" t="s">
        <v>170</v>
      </c>
      <c r="C85" s="95" t="s">
        <v>117</v>
      </c>
      <c r="D85" s="91" t="s">
        <v>117</v>
      </c>
      <c r="E85" s="91"/>
      <c r="F85" s="93" t="s">
        <v>117</v>
      </c>
      <c r="G85" s="91" t="s">
        <v>117</v>
      </c>
      <c r="H85" s="91">
        <v>6008.2905104726315</v>
      </c>
      <c r="I85" s="27" t="s">
        <v>117</v>
      </c>
      <c r="L85" s="63">
        <f>SUM(G87:G91)</f>
        <v>6008.2905104726315</v>
      </c>
    </row>
    <row r="86" spans="1:12" customFormat="1" ht="12.75" hidden="1" x14ac:dyDescent="0.2">
      <c r="A86" s="10">
        <v>0</v>
      </c>
      <c r="B86" s="5" t="s">
        <v>171</v>
      </c>
      <c r="C86" s="3" t="s">
        <v>117</v>
      </c>
      <c r="D86" s="47" t="s">
        <v>117</v>
      </c>
      <c r="E86" s="48" t="s">
        <v>117</v>
      </c>
      <c r="F86" s="50" t="s">
        <v>117</v>
      </c>
      <c r="G86" s="2" t="s">
        <v>117</v>
      </c>
      <c r="H86" s="3" t="s">
        <v>117</v>
      </c>
      <c r="I86" s="14" t="s">
        <v>117</v>
      </c>
    </row>
    <row r="87" spans="1:12" x14ac:dyDescent="0.2">
      <c r="A87" s="10">
        <v>1</v>
      </c>
      <c r="B87" s="31" t="s">
        <v>172</v>
      </c>
      <c r="C87" s="24" t="s">
        <v>117</v>
      </c>
      <c r="D87" s="27" t="s">
        <v>117</v>
      </c>
      <c r="E87" s="27"/>
      <c r="F87" s="71" t="s">
        <v>117</v>
      </c>
      <c r="G87" s="27">
        <v>2426.7215459243785</v>
      </c>
      <c r="H87" s="27" t="s">
        <v>117</v>
      </c>
      <c r="I87" s="27">
        <v>8.1958603667517629</v>
      </c>
    </row>
    <row r="88" spans="1:12" x14ac:dyDescent="0.2">
      <c r="A88" s="10">
        <v>1</v>
      </c>
      <c r="B88" s="31" t="s">
        <v>173</v>
      </c>
      <c r="C88" s="24" t="s">
        <v>117</v>
      </c>
      <c r="D88" s="27" t="s">
        <v>117</v>
      </c>
      <c r="E88" s="27"/>
      <c r="F88" s="71" t="s">
        <v>117</v>
      </c>
      <c r="G88" s="27">
        <v>2744.5810098282432</v>
      </c>
      <c r="H88" s="27" t="s">
        <v>117</v>
      </c>
      <c r="I88" s="27">
        <v>9.2693794059599917</v>
      </c>
    </row>
    <row r="89" spans="1:12" x14ac:dyDescent="0.2">
      <c r="A89" s="10">
        <v>1</v>
      </c>
      <c r="B89" s="31" t="s">
        <v>174</v>
      </c>
      <c r="C89" s="24" t="s">
        <v>117</v>
      </c>
      <c r="D89" s="27" t="s">
        <v>117</v>
      </c>
      <c r="E89" s="27"/>
      <c r="F89" s="71" t="s">
        <v>117</v>
      </c>
      <c r="G89" s="27">
        <v>836.98795472001007</v>
      </c>
      <c r="H89" s="27" t="s">
        <v>117</v>
      </c>
      <c r="I89" s="27">
        <v>2.8267917335053472</v>
      </c>
    </row>
    <row r="90" spans="1:12" customFormat="1" ht="12.75" hidden="1" x14ac:dyDescent="0.2">
      <c r="A90" s="10">
        <v>0</v>
      </c>
      <c r="B90" s="4">
        <v>0</v>
      </c>
      <c r="C90" s="3" t="s">
        <v>117</v>
      </c>
      <c r="D90" s="3" t="s">
        <v>117</v>
      </c>
      <c r="E90" s="48" t="s">
        <v>117</v>
      </c>
      <c r="F90" s="44" t="s">
        <v>117</v>
      </c>
      <c r="G90" s="15" t="s">
        <v>117</v>
      </c>
      <c r="H90" s="16" t="s">
        <v>117</v>
      </c>
      <c r="I90" s="14" t="s">
        <v>117</v>
      </c>
    </row>
    <row r="91" spans="1:12" customFormat="1" ht="12.75" hidden="1" x14ac:dyDescent="0.2">
      <c r="A91" s="10">
        <v>0</v>
      </c>
      <c r="B91" s="5" t="s">
        <v>175</v>
      </c>
      <c r="C91" s="3" t="s">
        <v>117</v>
      </c>
      <c r="D91" s="51" t="s">
        <v>117</v>
      </c>
      <c r="E91" s="48" t="s">
        <v>117</v>
      </c>
      <c r="F91" s="44" t="s">
        <v>117</v>
      </c>
      <c r="G91" s="52" t="s">
        <v>117</v>
      </c>
      <c r="H91" s="3" t="s">
        <v>117</v>
      </c>
      <c r="I91" s="14" t="s">
        <v>117</v>
      </c>
    </row>
    <row r="92" spans="1:12" x14ac:dyDescent="0.2">
      <c r="A92" s="10">
        <v>1</v>
      </c>
      <c r="B92" s="31" t="s">
        <v>176</v>
      </c>
      <c r="C92" s="24" t="s">
        <v>117</v>
      </c>
      <c r="D92" s="27" t="s">
        <v>117</v>
      </c>
      <c r="E92" s="27"/>
      <c r="F92" s="71" t="s">
        <v>117</v>
      </c>
      <c r="G92" s="27">
        <v>571.84814357689879</v>
      </c>
      <c r="H92" s="27" t="s">
        <v>117</v>
      </c>
      <c r="I92" s="27">
        <v>1.9313248129410752</v>
      </c>
      <c r="L92" s="63">
        <f>+G92</f>
        <v>571.84814357689879</v>
      </c>
    </row>
    <row r="93" spans="1:12" customFormat="1" ht="12.75" hidden="1" x14ac:dyDescent="0.2">
      <c r="A93" s="10">
        <v>0</v>
      </c>
      <c r="B93" s="3">
        <v>0</v>
      </c>
      <c r="C93" s="3" t="s">
        <v>117</v>
      </c>
      <c r="D93" s="3" t="s">
        <v>117</v>
      </c>
      <c r="E93" s="48" t="s">
        <v>117</v>
      </c>
      <c r="F93" s="44" t="s">
        <v>117</v>
      </c>
      <c r="G93" s="15" t="s">
        <v>117</v>
      </c>
      <c r="H93" s="14" t="s">
        <v>117</v>
      </c>
      <c r="I93" s="14" t="s">
        <v>117</v>
      </c>
    </row>
    <row r="94" spans="1:12" x14ac:dyDescent="0.2">
      <c r="A94" s="10">
        <v>1</v>
      </c>
      <c r="B94" s="37" t="s">
        <v>4</v>
      </c>
      <c r="C94" s="38" t="s">
        <v>117</v>
      </c>
      <c r="D94" s="64" t="s">
        <v>117</v>
      </c>
      <c r="E94" s="65"/>
      <c r="F94" s="155" t="s">
        <v>117</v>
      </c>
      <c r="G94" s="39">
        <v>29609.112861035144</v>
      </c>
      <c r="H94" s="38" t="s">
        <v>117</v>
      </c>
      <c r="I94" s="38">
        <v>100</v>
      </c>
      <c r="K94" s="63"/>
      <c r="L94" s="63">
        <f>SUM(L31:L92)</f>
        <v>29609.112861035148</v>
      </c>
    </row>
    <row r="95" spans="1:12" customFormat="1" ht="12.75" hidden="1" x14ac:dyDescent="0.2">
      <c r="A95" s="10">
        <v>0</v>
      </c>
      <c r="B95" s="5" t="s">
        <v>49</v>
      </c>
      <c r="C95" s="3" t="s">
        <v>117</v>
      </c>
      <c r="D95" s="3" t="s">
        <v>117</v>
      </c>
      <c r="E95" s="48" t="s">
        <v>117</v>
      </c>
      <c r="F95" s="44" t="s">
        <v>117</v>
      </c>
      <c r="G95" s="15" t="s">
        <v>117</v>
      </c>
      <c r="H95" s="14" t="s">
        <v>117</v>
      </c>
      <c r="I95" s="3" t="s">
        <v>117</v>
      </c>
    </row>
    <row r="96" spans="1:12" customFormat="1" ht="12.75" hidden="1" x14ac:dyDescent="0.2">
      <c r="A96" s="10">
        <v>0</v>
      </c>
      <c r="B96" s="47">
        <v>0</v>
      </c>
      <c r="C96" s="3" t="s">
        <v>117</v>
      </c>
      <c r="D96" s="47" t="s">
        <v>117</v>
      </c>
      <c r="E96" s="48" t="s">
        <v>117</v>
      </c>
      <c r="F96" s="48" t="s">
        <v>117</v>
      </c>
      <c r="G96" s="53" t="s">
        <v>117</v>
      </c>
      <c r="H96" s="14" t="s">
        <v>117</v>
      </c>
      <c r="I96" s="3" t="s">
        <v>117</v>
      </c>
    </row>
    <row r="97" spans="1:12" customFormat="1" ht="12.75" hidden="1" x14ac:dyDescent="0.2">
      <c r="A97" s="10">
        <v>0</v>
      </c>
      <c r="B97" s="47">
        <v>0</v>
      </c>
      <c r="C97" s="3" t="s">
        <v>117</v>
      </c>
      <c r="D97" s="47" t="s">
        <v>117</v>
      </c>
      <c r="E97" s="48" t="s">
        <v>117</v>
      </c>
      <c r="F97" s="48" t="s">
        <v>117</v>
      </c>
      <c r="G97" s="53" t="s">
        <v>117</v>
      </c>
      <c r="H97" s="3" t="s">
        <v>117</v>
      </c>
      <c r="I97" s="3" t="s">
        <v>117</v>
      </c>
    </row>
    <row r="98" spans="1:12" customFormat="1" ht="12.75" hidden="1" x14ac:dyDescent="0.2">
      <c r="A98" s="10">
        <v>0</v>
      </c>
      <c r="B98" s="47">
        <v>0</v>
      </c>
      <c r="C98" s="3" t="s">
        <v>117</v>
      </c>
      <c r="D98" s="47" t="s">
        <v>117</v>
      </c>
      <c r="E98" s="48" t="s">
        <v>117</v>
      </c>
      <c r="F98" s="48" t="s">
        <v>117</v>
      </c>
      <c r="G98" s="53" t="s">
        <v>117</v>
      </c>
      <c r="H98" s="3" t="s">
        <v>117</v>
      </c>
      <c r="I98" s="3" t="s">
        <v>117</v>
      </c>
    </row>
    <row r="99" spans="1:12" x14ac:dyDescent="0.2">
      <c r="A99" s="10">
        <v>1</v>
      </c>
      <c r="B99" s="41" t="s">
        <v>5</v>
      </c>
      <c r="C99" s="42" t="s">
        <v>117</v>
      </c>
      <c r="D99" s="66" t="s">
        <v>117</v>
      </c>
      <c r="E99" s="66"/>
      <c r="F99" s="156" t="s">
        <v>117</v>
      </c>
      <c r="G99" s="41">
        <v>29609.112861035144</v>
      </c>
      <c r="H99" s="57" t="s">
        <v>117</v>
      </c>
      <c r="I99" s="57" t="s">
        <v>117</v>
      </c>
    </row>
    <row r="100" spans="1:12" x14ac:dyDescent="0.2">
      <c r="A100" s="10">
        <v>1</v>
      </c>
      <c r="B100" s="33" t="s">
        <v>177</v>
      </c>
      <c r="C100" s="42" t="s">
        <v>117</v>
      </c>
      <c r="D100" s="67" t="s">
        <v>117</v>
      </c>
      <c r="E100" s="59"/>
      <c r="F100" s="158">
        <v>2.9609112861035145</v>
      </c>
      <c r="G100" s="35" t="s">
        <v>117</v>
      </c>
      <c r="H100" s="59" t="s">
        <v>117</v>
      </c>
      <c r="I100" s="59" t="s">
        <v>117</v>
      </c>
    </row>
    <row r="101" spans="1:12" customFormat="1" ht="12.75" hidden="1" x14ac:dyDescent="0.2">
      <c r="A101" s="10">
        <v>0</v>
      </c>
      <c r="B101" s="5">
        <v>0</v>
      </c>
      <c r="C101" s="3" t="s">
        <v>117</v>
      </c>
      <c r="D101" s="16" t="s">
        <v>117</v>
      </c>
      <c r="E101" s="16" t="s">
        <v>117</v>
      </c>
      <c r="F101" s="15" t="s">
        <v>117</v>
      </c>
      <c r="G101" s="20" t="s">
        <v>117</v>
      </c>
      <c r="H101" s="3" t="s">
        <v>117</v>
      </c>
      <c r="I101" s="3" t="s">
        <v>117</v>
      </c>
    </row>
    <row r="102" spans="1:12" customFormat="1" ht="12.75" hidden="1" x14ac:dyDescent="0.2">
      <c r="A102" s="10">
        <v>0</v>
      </c>
      <c r="B102" s="5">
        <v>0</v>
      </c>
      <c r="C102" s="54" t="s">
        <v>117</v>
      </c>
      <c r="D102" s="21" t="s">
        <v>117</v>
      </c>
      <c r="E102" s="21" t="s">
        <v>117</v>
      </c>
      <c r="F102" s="21" t="s">
        <v>117</v>
      </c>
      <c r="G102" s="22" t="s">
        <v>117</v>
      </c>
      <c r="H102" s="3" t="s">
        <v>117</v>
      </c>
      <c r="I102" s="3" t="s">
        <v>117</v>
      </c>
    </row>
    <row r="103" spans="1:12" x14ac:dyDescent="0.2">
      <c r="A103" s="10">
        <v>1</v>
      </c>
      <c r="B103" s="43" t="s">
        <v>6</v>
      </c>
      <c r="C103" s="24" t="s">
        <v>117</v>
      </c>
      <c r="D103" s="24" t="s">
        <v>117</v>
      </c>
      <c r="E103" s="26"/>
      <c r="F103" s="71" t="s">
        <v>117</v>
      </c>
      <c r="G103" s="27" t="s">
        <v>117</v>
      </c>
      <c r="H103" s="24">
        <v>1658.3137381077343</v>
      </c>
      <c r="I103" s="24" t="s">
        <v>117</v>
      </c>
    </row>
    <row r="104" spans="1:12" hidden="1" x14ac:dyDescent="0.2">
      <c r="A104" s="10">
        <v>0</v>
      </c>
      <c r="B104" s="43" t="s">
        <v>178</v>
      </c>
      <c r="C104" s="24" t="s">
        <v>117</v>
      </c>
      <c r="D104" s="24" t="s">
        <v>117</v>
      </c>
      <c r="E104" s="26"/>
      <c r="F104" s="71" t="s">
        <v>117</v>
      </c>
      <c r="G104" s="27" t="s">
        <v>117</v>
      </c>
      <c r="H104" s="24">
        <v>1658.3137381077343</v>
      </c>
      <c r="I104" s="24" t="s">
        <v>117</v>
      </c>
    </row>
    <row r="105" spans="1:12" x14ac:dyDescent="0.2">
      <c r="A105" s="10">
        <v>1</v>
      </c>
      <c r="B105" s="26" t="s">
        <v>179</v>
      </c>
      <c r="C105" s="24" t="s">
        <v>117</v>
      </c>
      <c r="D105" s="271">
        <v>1856.5849900713545</v>
      </c>
      <c r="E105" s="271"/>
      <c r="F105" s="271">
        <v>0.27587877877852429</v>
      </c>
      <c r="G105" s="26">
        <v>55.175755755704856</v>
      </c>
      <c r="H105" s="24" t="s">
        <v>117</v>
      </c>
      <c r="I105" s="24" t="s">
        <v>117</v>
      </c>
    </row>
    <row r="106" spans="1:12" hidden="1" x14ac:dyDescent="0.2">
      <c r="A106" s="10">
        <v>0</v>
      </c>
      <c r="B106" s="26" t="s">
        <v>180</v>
      </c>
      <c r="C106" s="24" t="s">
        <v>117</v>
      </c>
      <c r="D106" s="26" t="s">
        <v>117</v>
      </c>
      <c r="E106" s="26"/>
      <c r="F106" s="26" t="s">
        <v>117</v>
      </c>
      <c r="G106" s="26" t="s">
        <v>117</v>
      </c>
      <c r="H106" s="24" t="s">
        <v>117</v>
      </c>
      <c r="I106" s="24" t="s">
        <v>117</v>
      </c>
    </row>
    <row r="107" spans="1:12" customFormat="1" ht="12.75" x14ac:dyDescent="0.2">
      <c r="A107" s="10">
        <v>1</v>
      </c>
      <c r="B107" s="4" t="s">
        <v>181</v>
      </c>
      <c r="C107" s="3" t="s">
        <v>117</v>
      </c>
      <c r="D107" s="47">
        <v>1</v>
      </c>
      <c r="E107" s="48" t="s">
        <v>117</v>
      </c>
      <c r="F107" s="16">
        <v>169.62</v>
      </c>
      <c r="G107" s="16">
        <v>169.62</v>
      </c>
      <c r="H107" s="3" t="s">
        <v>117</v>
      </c>
      <c r="I107" s="3" t="s">
        <v>117</v>
      </c>
    </row>
    <row r="108" spans="1:12" customFormat="1" ht="12.75" x14ac:dyDescent="0.2">
      <c r="A108" s="10">
        <v>1</v>
      </c>
      <c r="B108" s="4" t="s">
        <v>182</v>
      </c>
      <c r="C108" s="3" t="s">
        <v>117</v>
      </c>
      <c r="D108" s="47">
        <v>1</v>
      </c>
      <c r="E108" s="48" t="s">
        <v>117</v>
      </c>
      <c r="F108" s="271">
        <v>0.56755089230060951</v>
      </c>
      <c r="G108" s="16">
        <v>96.267982352029392</v>
      </c>
      <c r="H108" s="14" t="s">
        <v>117</v>
      </c>
      <c r="I108" s="3" t="s">
        <v>117</v>
      </c>
    </row>
    <row r="109" spans="1:12" customFormat="1" ht="12.75" x14ac:dyDescent="0.2">
      <c r="A109" s="10">
        <v>1</v>
      </c>
      <c r="B109" s="4" t="s">
        <v>183</v>
      </c>
      <c r="C109" s="3" t="s">
        <v>117</v>
      </c>
      <c r="D109" s="47">
        <v>1</v>
      </c>
      <c r="E109" s="48" t="s">
        <v>117</v>
      </c>
      <c r="F109" s="16">
        <v>1337.25</v>
      </c>
      <c r="G109" s="16">
        <v>1337.25</v>
      </c>
      <c r="H109" s="14" t="s">
        <v>117</v>
      </c>
      <c r="I109" s="3" t="s">
        <v>117</v>
      </c>
    </row>
    <row r="110" spans="1:12" customFormat="1" ht="12.75" hidden="1" x14ac:dyDescent="0.2">
      <c r="A110" s="10">
        <v>0</v>
      </c>
      <c r="B110" s="4" t="e">
        <v>#N/A</v>
      </c>
      <c r="C110" s="3" t="s">
        <v>117</v>
      </c>
      <c r="D110" s="47" t="s">
        <v>117</v>
      </c>
      <c r="E110" s="48" t="s">
        <v>117</v>
      </c>
      <c r="F110" s="48" t="s">
        <v>117</v>
      </c>
      <c r="G110" s="53" t="s">
        <v>117</v>
      </c>
      <c r="H110" s="3" t="s">
        <v>117</v>
      </c>
      <c r="I110" s="3" t="s">
        <v>117</v>
      </c>
    </row>
    <row r="111" spans="1:12" customFormat="1" ht="12.75" hidden="1" x14ac:dyDescent="0.2">
      <c r="A111" s="10">
        <v>0</v>
      </c>
      <c r="B111" s="55" t="s">
        <v>185</v>
      </c>
      <c r="C111" s="3" t="s">
        <v>117</v>
      </c>
      <c r="D111" s="47" t="s">
        <v>117</v>
      </c>
      <c r="E111" s="48" t="s">
        <v>117</v>
      </c>
      <c r="F111" s="51" t="s">
        <v>117</v>
      </c>
      <c r="G111" s="56" t="s">
        <v>117</v>
      </c>
      <c r="H111" s="14" t="s">
        <v>117</v>
      </c>
      <c r="I111" s="3" t="s">
        <v>117</v>
      </c>
    </row>
    <row r="112" spans="1:12" x14ac:dyDescent="0.2">
      <c r="A112" s="10">
        <v>1</v>
      </c>
      <c r="B112" s="33" t="s">
        <v>7</v>
      </c>
      <c r="C112" s="34" t="s">
        <v>117</v>
      </c>
      <c r="D112" s="34" t="s">
        <v>117</v>
      </c>
      <c r="E112" s="35"/>
      <c r="F112" s="157" t="s">
        <v>117</v>
      </c>
      <c r="G112" s="36">
        <v>27950.799122927408</v>
      </c>
      <c r="H112" s="35" t="s">
        <v>117</v>
      </c>
      <c r="I112" s="34" t="s">
        <v>117</v>
      </c>
      <c r="L112" s="63" t="e">
        <f>+L94-G105-G106</f>
        <v>#VALUE!</v>
      </c>
    </row>
    <row r="113" spans="1:12" x14ac:dyDescent="0.2">
      <c r="A113" s="10">
        <v>1</v>
      </c>
      <c r="B113" s="33" t="s">
        <v>8</v>
      </c>
      <c r="C113" s="42" t="s">
        <v>117</v>
      </c>
      <c r="D113" s="42" t="s">
        <v>117</v>
      </c>
      <c r="E113" s="41"/>
      <c r="F113" s="158">
        <v>2.7950799122927408</v>
      </c>
      <c r="G113" s="60" t="s">
        <v>117</v>
      </c>
      <c r="H113" s="42" t="s">
        <v>117</v>
      </c>
      <c r="I113" s="42" t="s">
        <v>117</v>
      </c>
      <c r="L113" s="243" t="e">
        <f>L112/G9-F113</f>
        <v>#VALUE!</v>
      </c>
    </row>
    <row r="114" spans="1:12" hidden="1" x14ac:dyDescent="0.2"/>
    <row r="115" spans="1:12" x14ac:dyDescent="0.2">
      <c r="B115" s="176" t="s">
        <v>57</v>
      </c>
    </row>
  </sheetData>
  <autoFilter ref="A1:H113">
    <filterColumn colId="0">
      <filters>
        <filter val="1"/>
      </filters>
    </filterColumn>
  </autoFilter>
  <conditionalFormatting sqref="E25:E26 D22:D26 F22:I26 E22:E23 D20:I21 C33 D27:I27 I55:I73 D74:I80 I81 D82:I85 I86 D87:I89 I90:I91 I93 D92:I92 D31:I54 C3:I3 D55:H72 D73:G73">
    <cfRule type="cellIs" dxfId="13" priority="1" stopIfTrue="1" operator="equal">
      <formula>0</formula>
    </cfRule>
  </conditionalFormatting>
  <pageMargins left="0.75" right="0.75" top="1" bottom="1" header="0" footer="0"/>
  <pageSetup paperSize="9" scale="89" orientation="portrait" r:id="rId1"/>
  <headerFooter alignWithMargins="0"/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1:N42"/>
  <sheetViews>
    <sheetView workbookViewId="0">
      <selection activeCell="D4" sqref="D4"/>
    </sheetView>
  </sheetViews>
  <sheetFormatPr defaultRowHeight="12.75" x14ac:dyDescent="0.2"/>
  <cols>
    <col min="1" max="1" width="4.140625" style="228" customWidth="1"/>
    <col min="2" max="2" width="3.7109375" style="228" customWidth="1"/>
    <col min="3" max="3" width="38.85546875" style="232" customWidth="1"/>
    <col min="4" max="4" width="24.140625" style="232" customWidth="1"/>
    <col min="5" max="5" width="12.42578125" style="228" customWidth="1"/>
    <col min="6" max="6" width="13.7109375" style="228" customWidth="1"/>
    <col min="7" max="7" width="12.28515625" style="228" customWidth="1"/>
    <col min="8" max="8" width="11.140625" style="228" customWidth="1"/>
    <col min="9" max="9" width="5.140625" style="228" customWidth="1"/>
    <col min="10" max="10" width="40" style="270" customWidth="1"/>
    <col min="11" max="11" width="33.85546875" style="228" customWidth="1"/>
    <col min="12" max="16384" width="9.140625" style="228"/>
  </cols>
  <sheetData>
    <row r="1" spans="2:14" ht="12" customHeight="1" x14ac:dyDescent="0.2">
      <c r="G1" s="258" t="str">
        <f>+zbirnik!C44</f>
        <v>STROŠKI ZMANJŠANI ZA SUBVENCIJE EUR/kg</v>
      </c>
    </row>
    <row r="2" spans="2:14" x14ac:dyDescent="0.2">
      <c r="C2" s="233" t="str">
        <f>+zbirnik!D3</f>
        <v>Kmetijski inštitut Slovenije</v>
      </c>
      <c r="F2" s="228">
        <v>0</v>
      </c>
    </row>
    <row r="3" spans="2:14" s="259" customFormat="1" x14ac:dyDescent="0.2">
      <c r="C3" s="264" t="str">
        <f>+zbirnik!D4</f>
        <v>Oddelek za ekonomiko kmetijstva</v>
      </c>
      <c r="D3" s="260"/>
    </row>
    <row r="4" spans="2:14" s="259" customFormat="1" ht="30" customHeight="1" x14ac:dyDescent="0.2">
      <c r="C4" s="264"/>
      <c r="D4" s="260"/>
      <c r="F4" s="261" t="s">
        <v>279</v>
      </c>
      <c r="G4" s="261" t="str">
        <f>K_solataSn!G5</f>
        <v>Sezona 2017 (prva ocena)</v>
      </c>
      <c r="H4" s="262" t="s">
        <v>109</v>
      </c>
    </row>
    <row r="5" spans="2:14" ht="36.75" customHeight="1" x14ac:dyDescent="0.2">
      <c r="C5" s="233" t="s">
        <v>96</v>
      </c>
      <c r="D5" s="233"/>
      <c r="E5" s="234" t="s">
        <v>95</v>
      </c>
      <c r="F5" s="234" t="s">
        <v>94</v>
      </c>
      <c r="G5" s="234" t="s">
        <v>94</v>
      </c>
      <c r="H5" s="263" t="str">
        <f>+G4</f>
        <v>Sezona 2017 (prva ocena)</v>
      </c>
      <c r="J5" s="273" t="s">
        <v>111</v>
      </c>
      <c r="K5" s="273"/>
    </row>
    <row r="6" spans="2:14" ht="25.5" x14ac:dyDescent="0.2">
      <c r="C6" s="233"/>
      <c r="D6" s="233"/>
      <c r="E6" s="234" t="s">
        <v>14</v>
      </c>
      <c r="F6" s="234" t="s">
        <v>93</v>
      </c>
      <c r="G6" s="234" t="s">
        <v>93</v>
      </c>
      <c r="H6" s="257" t="str">
        <f>+F4</f>
        <v>Sezona 2016</v>
      </c>
      <c r="K6" s="270"/>
    </row>
    <row r="7" spans="2:14" x14ac:dyDescent="0.2">
      <c r="C7" s="233" t="s">
        <v>92</v>
      </c>
      <c r="D7" s="233"/>
      <c r="K7" s="270"/>
    </row>
    <row r="8" spans="2:14" x14ac:dyDescent="0.2">
      <c r="B8" s="228">
        <v>1</v>
      </c>
      <c r="C8" s="232" t="s">
        <v>90</v>
      </c>
      <c r="E8" s="235">
        <v>25</v>
      </c>
      <c r="F8" s="265">
        <v>0.9412966284922325</v>
      </c>
      <c r="G8" s="265">
        <f>VLOOKUP($G$1,zbirnik!$C$9:$AK$44,HLOOKUP(C8,zbirnik!$C$1:$AH$2,2,FALSE),FALSE)</f>
        <v>0.92843050732693011</v>
      </c>
      <c r="H8" s="256">
        <f>+G8/F8*100</f>
        <v>98.633149128993338</v>
      </c>
      <c r="J8" s="272"/>
      <c r="K8" s="272"/>
      <c r="N8" s="274"/>
    </row>
    <row r="9" spans="2:14" x14ac:dyDescent="0.2">
      <c r="C9" s="232" t="s">
        <v>87</v>
      </c>
      <c r="E9" s="235">
        <v>25</v>
      </c>
      <c r="F9" s="265">
        <v>0.75395577776597344</v>
      </c>
      <c r="G9" s="265">
        <f>VLOOKUP($G$1,zbirnik!$C$9:$AK$44,HLOOKUP(C9,zbirnik!$C$1:$AH$2,2,FALSE),FALSE)</f>
        <v>0.73997958606925163</v>
      </c>
      <c r="H9" s="256">
        <f t="shared" ref="H9:H41" si="0">+G9/F9*100</f>
        <v>98.146284953457837</v>
      </c>
      <c r="J9" s="272" t="s">
        <v>110</v>
      </c>
      <c r="K9" s="272"/>
      <c r="N9" s="274"/>
    </row>
    <row r="10" spans="2:14" x14ac:dyDescent="0.2">
      <c r="C10" s="232" t="s">
        <v>85</v>
      </c>
      <c r="E10" s="235">
        <v>20</v>
      </c>
      <c r="F10" s="265">
        <v>0.98641485620079095</v>
      </c>
      <c r="G10" s="265">
        <f>VLOOKUP($G$1,zbirnik!$C$9:$AK$44,HLOOKUP(C10,zbirnik!$C$1:$AH$2,2,FALSE),FALSE)</f>
        <v>0.98341205125540032</v>
      </c>
      <c r="H10" s="256">
        <f t="shared" si="0"/>
        <v>99.695583969917479</v>
      </c>
      <c r="J10" s="272" t="s">
        <v>112</v>
      </c>
      <c r="K10" s="272"/>
      <c r="N10" s="274"/>
    </row>
    <row r="11" spans="2:14" x14ac:dyDescent="0.2">
      <c r="C11" s="232" t="s">
        <v>83</v>
      </c>
      <c r="E11" s="235">
        <v>20</v>
      </c>
      <c r="F11" s="265">
        <v>0.94100275377154652</v>
      </c>
      <c r="G11" s="265">
        <f>VLOOKUP($G$1,zbirnik!$C$9:$AK$44,HLOOKUP(C11,zbirnik!$C$1:$AH$2,2,FALSE),FALSE)</f>
        <v>0.93982261829544911</v>
      </c>
      <c r="H11" s="256">
        <f t="shared" si="0"/>
        <v>99.874587457755311</v>
      </c>
      <c r="J11" s="272" t="s">
        <v>115</v>
      </c>
      <c r="K11" s="272"/>
      <c r="N11" s="274"/>
    </row>
    <row r="12" spans="2:14" x14ac:dyDescent="0.2">
      <c r="B12" s="228">
        <v>2</v>
      </c>
      <c r="C12" s="232" t="s">
        <v>81</v>
      </c>
      <c r="E12" s="235">
        <v>20</v>
      </c>
      <c r="F12" s="265">
        <v>0.86877682495784847</v>
      </c>
      <c r="G12" s="265">
        <f>VLOOKUP($G$1,zbirnik!$C$9:$AK$44,HLOOKUP(C12,zbirnik!$C$1:$AH$2,2,FALSE),FALSE)</f>
        <v>0.86589705120351879</v>
      </c>
      <c r="H12" s="256">
        <f t="shared" si="0"/>
        <v>99.668525486453973</v>
      </c>
      <c r="J12" s="272" t="s">
        <v>113</v>
      </c>
      <c r="K12" s="272"/>
      <c r="N12" s="274"/>
    </row>
    <row r="13" spans="2:14" x14ac:dyDescent="0.2">
      <c r="C13" s="232" t="s">
        <v>79</v>
      </c>
      <c r="E13" s="235">
        <v>25</v>
      </c>
      <c r="F13" s="265">
        <v>0.75866453378614529</v>
      </c>
      <c r="G13" s="265">
        <f>VLOOKUP($G$1,zbirnik!$C$9:$AK$44,HLOOKUP(C13,zbirnik!$C$1:$AH$2,2,FALSE),FALSE)</f>
        <v>0.75664976953085106</v>
      </c>
      <c r="H13" s="256">
        <f t="shared" si="0"/>
        <v>99.73443278740875</v>
      </c>
      <c r="J13" s="272" t="s">
        <v>114</v>
      </c>
      <c r="K13" s="272"/>
      <c r="N13" s="274"/>
    </row>
    <row r="14" spans="2:14" x14ac:dyDescent="0.2">
      <c r="B14" s="228">
        <v>3</v>
      </c>
      <c r="C14" s="232" t="s">
        <v>77</v>
      </c>
      <c r="E14" s="235">
        <v>12</v>
      </c>
      <c r="F14" s="265">
        <v>1.3441162379113796</v>
      </c>
      <c r="G14" s="265">
        <f>VLOOKUP($G$1,zbirnik!$C$9:$AK$44,HLOOKUP(C14,zbirnik!$C$1:$AH$2,2,FALSE),FALSE)</f>
        <v>1.3466645749755131</v>
      </c>
      <c r="H14" s="256">
        <f t="shared" si="0"/>
        <v>100.18959201535229</v>
      </c>
      <c r="K14" s="272"/>
      <c r="N14" s="274"/>
    </row>
    <row r="15" spans="2:14" x14ac:dyDescent="0.2">
      <c r="C15" s="232" t="s">
        <v>75</v>
      </c>
      <c r="E15" s="235">
        <v>12</v>
      </c>
      <c r="F15" s="265">
        <v>1.3019839678754914</v>
      </c>
      <c r="G15" s="265">
        <f>VLOOKUP($G$1,zbirnik!$C$9:$AK$44,HLOOKUP(C15,zbirnik!$C$1:$AH$2,2,FALSE),FALSE)</f>
        <v>1.3048418623605542</v>
      </c>
      <c r="H15" s="256">
        <f t="shared" si="0"/>
        <v>100.21950304731679</v>
      </c>
      <c r="N15" s="274"/>
    </row>
    <row r="16" spans="2:14" x14ac:dyDescent="0.2">
      <c r="C16" s="233" t="s">
        <v>74</v>
      </c>
      <c r="D16" s="233"/>
      <c r="E16" s="235"/>
      <c r="F16" s="265"/>
      <c r="G16" s="265"/>
      <c r="H16" s="256"/>
      <c r="J16" s="228"/>
      <c r="N16" s="274"/>
    </row>
    <row r="17" spans="2:14" x14ac:dyDescent="0.2">
      <c r="B17" s="228">
        <v>4</v>
      </c>
      <c r="C17" s="232" t="s">
        <v>73</v>
      </c>
      <c r="E17" s="235">
        <v>25</v>
      </c>
      <c r="F17" s="265">
        <v>0.35286048797898889</v>
      </c>
      <c r="G17" s="265">
        <f>VLOOKUP($G$1,zbirnik!$C$9:$AK$44,HLOOKUP(C17,zbirnik!$C$1:$AH$2,2,FALSE),FALSE)</f>
        <v>0.36706985881656951</v>
      </c>
      <c r="H17" s="256">
        <f t="shared" si="0"/>
        <v>104.02690902542386</v>
      </c>
      <c r="J17" s="228"/>
      <c r="N17" s="274"/>
    </row>
    <row r="18" spans="2:14" x14ac:dyDescent="0.2">
      <c r="B18" s="228">
        <v>5</v>
      </c>
      <c r="C18" s="232" t="s">
        <v>72</v>
      </c>
      <c r="E18" s="235" t="s">
        <v>71</v>
      </c>
      <c r="F18" s="265">
        <v>0.40297502151140824</v>
      </c>
      <c r="G18" s="265">
        <f>VLOOKUP($G$1,zbirnik!$C$9:$AK$44,HLOOKUP(C18,zbirnik!$C$1:$AH$2,2,FALSE),FALSE)</f>
        <v>0.41102623076110723</v>
      </c>
      <c r="H18" s="256">
        <f t="shared" si="0"/>
        <v>101.99794250757823</v>
      </c>
      <c r="J18" s="228"/>
      <c r="N18" s="274"/>
    </row>
    <row r="19" spans="2:14" x14ac:dyDescent="0.2">
      <c r="C19" s="233" t="s">
        <v>66</v>
      </c>
      <c r="D19" s="233"/>
      <c r="E19" s="235"/>
      <c r="F19" s="265">
        <v>0</v>
      </c>
      <c r="G19" s="265"/>
      <c r="H19" s="256"/>
      <c r="J19" s="228"/>
      <c r="N19" s="274"/>
    </row>
    <row r="20" spans="2:14" x14ac:dyDescent="0.2">
      <c r="B20" s="228">
        <v>8</v>
      </c>
      <c r="C20" s="232" t="s">
        <v>65</v>
      </c>
      <c r="E20" s="235">
        <v>8</v>
      </c>
      <c r="F20" s="265">
        <v>1.4381052121339839</v>
      </c>
      <c r="G20" s="265">
        <f>VLOOKUP($G$1,zbirnik!$C$9:$AK$44,HLOOKUP(C20,zbirnik!$C$1:$AH$2,2,FALSE),FALSE)</f>
        <v>1.4524708139967433</v>
      </c>
      <c r="H20" s="256">
        <f t="shared" si="0"/>
        <v>100.99892565172213</v>
      </c>
      <c r="J20" s="228"/>
      <c r="N20" s="274"/>
    </row>
    <row r="21" spans="2:14" x14ac:dyDescent="0.2">
      <c r="C21" s="232" t="s">
        <v>64</v>
      </c>
      <c r="E21" s="235">
        <v>15</v>
      </c>
      <c r="F21" s="265">
        <v>1.2930108679612797</v>
      </c>
      <c r="G21" s="265">
        <f>VLOOKUP($G$1,zbirnik!$C$9:$AK$44,HLOOKUP(C21,zbirnik!$C$1:$AH$2,2,FALSE),FALSE)</f>
        <v>1.3094979032238867</v>
      </c>
      <c r="H21" s="256">
        <f t="shared" si="0"/>
        <v>101.27508868418116</v>
      </c>
      <c r="J21" s="228"/>
      <c r="N21" s="274"/>
    </row>
    <row r="22" spans="2:14" x14ac:dyDescent="0.2">
      <c r="C22" s="233" t="s">
        <v>91</v>
      </c>
      <c r="D22" s="233"/>
      <c r="E22" s="235"/>
      <c r="F22" s="265"/>
      <c r="G22" s="265"/>
      <c r="H22" s="256"/>
      <c r="J22" s="228"/>
      <c r="N22" s="274"/>
    </row>
    <row r="23" spans="2:14" ht="12.75" customHeight="1" x14ac:dyDescent="0.2">
      <c r="B23" s="228">
        <v>9</v>
      </c>
      <c r="C23" s="232" t="s">
        <v>89</v>
      </c>
      <c r="E23" s="235">
        <v>80</v>
      </c>
      <c r="F23" s="265">
        <v>0.19398880084711154</v>
      </c>
      <c r="G23" s="265">
        <f>VLOOKUP($G$1,zbirnik!$C$9:$AK$44,HLOOKUP(C23,zbirnik!$C$1:$AH$2,2,FALSE),FALSE)</f>
        <v>0.19387673821235107</v>
      </c>
      <c r="H23" s="256">
        <f t="shared" si="0"/>
        <v>99.942232420494832</v>
      </c>
      <c r="J23" s="228"/>
      <c r="N23" s="274"/>
    </row>
    <row r="24" spans="2:14" x14ac:dyDescent="0.2">
      <c r="C24" s="232" t="s">
        <v>88</v>
      </c>
      <c r="E24" s="235">
        <v>45</v>
      </c>
      <c r="F24" s="265">
        <v>0.36696519279673789</v>
      </c>
      <c r="G24" s="265">
        <f>VLOOKUP($G$1,zbirnik!$C$9:$AK$44,HLOOKUP(C24,zbirnik!$C$1:$AH$2,2,FALSE),FALSE)</f>
        <v>0.36360164532456102</v>
      </c>
      <c r="H24" s="256">
        <f t="shared" si="0"/>
        <v>99.083415119962098</v>
      </c>
      <c r="J24" s="228"/>
      <c r="N24" s="274"/>
    </row>
    <row r="25" spans="2:14" x14ac:dyDescent="0.2">
      <c r="C25" s="232" t="s">
        <v>86</v>
      </c>
      <c r="E25" s="235">
        <v>25</v>
      </c>
      <c r="F25" s="265">
        <v>0.58444582117924382</v>
      </c>
      <c r="G25" s="265">
        <f>VLOOKUP($G$1,zbirnik!$C$9:$AK$44,HLOOKUP(C25,zbirnik!$C$1:$AH$2,2,FALSE),FALSE)</f>
        <v>0.57087833967579993</v>
      </c>
      <c r="H25" s="256">
        <f t="shared" si="0"/>
        <v>97.678573272015427</v>
      </c>
      <c r="J25" s="228"/>
      <c r="N25" s="274"/>
    </row>
    <row r="26" spans="2:14" x14ac:dyDescent="0.2">
      <c r="B26" s="228">
        <v>10</v>
      </c>
      <c r="C26" s="232" t="s">
        <v>84</v>
      </c>
      <c r="E26" s="235">
        <v>20</v>
      </c>
      <c r="F26" s="265">
        <v>0.61609388873229265</v>
      </c>
      <c r="G26" s="265">
        <f>VLOOKUP($G$1,zbirnik!$C$9:$AK$44,HLOOKUP(C26,zbirnik!$C$1:$AH$2,2,FALSE),FALSE)</f>
        <v>0.60081905193500851</v>
      </c>
      <c r="H26" s="256">
        <f t="shared" si="0"/>
        <v>97.520696589165254</v>
      </c>
      <c r="J26" s="228"/>
      <c r="N26" s="274"/>
    </row>
    <row r="27" spans="2:14" x14ac:dyDescent="0.2">
      <c r="C27" s="233" t="s">
        <v>82</v>
      </c>
      <c r="D27" s="233"/>
      <c r="E27" s="235"/>
      <c r="F27" s="265"/>
      <c r="G27" s="265"/>
      <c r="H27" s="256"/>
      <c r="J27" s="228"/>
      <c r="N27" s="274"/>
    </row>
    <row r="28" spans="2:14" x14ac:dyDescent="0.2">
      <c r="B28" s="228">
        <v>11</v>
      </c>
      <c r="C28" s="232" t="s">
        <v>80</v>
      </c>
      <c r="E28" s="235">
        <v>35</v>
      </c>
      <c r="F28" s="265">
        <v>0.30874143303080287</v>
      </c>
      <c r="G28" s="265">
        <f>VLOOKUP($G$1,zbirnik!$C$9:$AK$44,HLOOKUP(C28,zbirnik!$C$1:$AH$2,2,FALSE),FALSE)</f>
        <v>0.31448460435751424</v>
      </c>
      <c r="H28" s="256">
        <f t="shared" si="0"/>
        <v>101.86018807723107</v>
      </c>
      <c r="J28" s="228"/>
      <c r="N28" s="274"/>
    </row>
    <row r="29" spans="2:14" x14ac:dyDescent="0.2">
      <c r="C29" s="232" t="s">
        <v>78</v>
      </c>
      <c r="E29" s="235">
        <v>35</v>
      </c>
      <c r="F29" s="265">
        <v>0.33961270724482273</v>
      </c>
      <c r="G29" s="265">
        <f>VLOOKUP($G$1,zbirnik!$C$9:$AK$44,HLOOKUP(C29,zbirnik!$C$1:$AH$2,2,FALSE),FALSE)</f>
        <v>0.34530693600903417</v>
      </c>
      <c r="H29" s="256">
        <f t="shared" si="0"/>
        <v>101.67668306949025</v>
      </c>
      <c r="J29" s="228"/>
      <c r="N29" s="274"/>
    </row>
    <row r="30" spans="2:14" x14ac:dyDescent="0.2">
      <c r="C30" s="232" t="s">
        <v>76</v>
      </c>
      <c r="E30" s="235">
        <v>35</v>
      </c>
      <c r="F30" s="265">
        <v>0.31150986596358282</v>
      </c>
      <c r="G30" s="265">
        <f>VLOOKUP($G$1,zbirnik!$C$9:$AK$44,HLOOKUP(C30,zbirnik!$C$1:$AH$2,2,FALSE),FALSE)</f>
        <v>0.31713154464293641</v>
      </c>
      <c r="H30" s="256">
        <f t="shared" si="0"/>
        <v>101.80465509879252</v>
      </c>
      <c r="J30" s="228"/>
      <c r="N30" s="274"/>
    </row>
    <row r="31" spans="2:14" x14ac:dyDescent="0.2">
      <c r="C31" s="232" t="str">
        <f>zbirnik!U9</f>
        <v>Čebula, pridelava iz čebulčka, ROČNO POBIRANJE</v>
      </c>
      <c r="E31" s="235">
        <v>35</v>
      </c>
      <c r="F31" s="265">
        <v>0.34238114017760285</v>
      </c>
      <c r="G31" s="265">
        <f>VLOOKUP($G$1,zbirnik!$C$9:$AK$44,HLOOKUP(C31,zbirnik!$C$1:$AH$2,2,FALSE),FALSE)</f>
        <v>0.34795387629445634</v>
      </c>
      <c r="H31" s="256">
        <f t="shared" si="0"/>
        <v>101.62764108851403</v>
      </c>
      <c r="J31" s="228"/>
      <c r="N31" s="274"/>
    </row>
    <row r="32" spans="2:14" x14ac:dyDescent="0.2">
      <c r="B32" s="228">
        <v>13</v>
      </c>
      <c r="C32" s="232" t="s">
        <v>70</v>
      </c>
      <c r="E32" s="235">
        <v>10</v>
      </c>
      <c r="F32" s="265">
        <v>2.7220237606142588</v>
      </c>
      <c r="G32" s="265">
        <f>VLOOKUP($G$1,zbirnik!$C$9:$AK$44,HLOOKUP(C32,zbirnik!$C$1:$AH$2,2,FALSE),FALSE)</f>
        <v>2.7950799122927417</v>
      </c>
      <c r="H32" s="256">
        <f t="shared" si="0"/>
        <v>102.68389103488195</v>
      </c>
      <c r="J32" s="228"/>
      <c r="N32" s="274"/>
    </row>
    <row r="33" spans="2:14" x14ac:dyDescent="0.2">
      <c r="C33" s="233" t="s">
        <v>68</v>
      </c>
      <c r="D33" s="233"/>
      <c r="E33" s="235"/>
      <c r="F33" s="265"/>
      <c r="G33" s="265"/>
      <c r="H33" s="256"/>
      <c r="J33" s="228"/>
      <c r="N33" s="274"/>
    </row>
    <row r="34" spans="2:14" x14ac:dyDescent="0.2">
      <c r="B34" s="228">
        <v>14</v>
      </c>
      <c r="C34" s="232" t="s">
        <v>67</v>
      </c>
      <c r="E34" s="235">
        <v>80</v>
      </c>
      <c r="F34" s="265">
        <v>0.63147208694300117</v>
      </c>
      <c r="G34" s="265">
        <f>VLOOKUP($G$1,zbirnik!$C$9:$AK$44,HLOOKUP(C34,zbirnik!$C$1:$AH$2,2,FALSE),FALSE)</f>
        <v>0.6311396703539871</v>
      </c>
      <c r="H34" s="256">
        <f t="shared" si="0"/>
        <v>99.947358466686424</v>
      </c>
      <c r="J34" s="228"/>
      <c r="N34" s="274"/>
    </row>
    <row r="35" spans="2:14" x14ac:dyDescent="0.2">
      <c r="B35" s="228">
        <v>15</v>
      </c>
      <c r="C35" s="228" t="s">
        <v>100</v>
      </c>
      <c r="D35" s="231" t="s">
        <v>103</v>
      </c>
      <c r="E35" s="235">
        <v>25</v>
      </c>
      <c r="F35" s="265">
        <v>0.98762673494474174</v>
      </c>
      <c r="G35" s="265">
        <f>VLOOKUP($G$1,zbirnik!$C$9:$AK$44,HLOOKUP(C35,zbirnik!$C$1:$AH$2,2,FALSE),FALSE)</f>
        <v>0.97335847050630175</v>
      </c>
      <c r="H35" s="256">
        <f t="shared" si="0"/>
        <v>98.555297873822923</v>
      </c>
      <c r="J35" s="228"/>
      <c r="N35" s="274"/>
    </row>
    <row r="36" spans="2:14" x14ac:dyDescent="0.2">
      <c r="C36" s="228" t="s">
        <v>97</v>
      </c>
      <c r="D36" s="231" t="s">
        <v>104</v>
      </c>
      <c r="E36" s="235">
        <v>25</v>
      </c>
      <c r="F36" s="265">
        <v>0.99132217031085113</v>
      </c>
      <c r="G36" s="265">
        <f>VLOOKUP($G$1,zbirnik!$C$9:$AK$44,HLOOKUP(C36,zbirnik!$C$1:$AH$2,2,FALSE),FALSE)</f>
        <v>0.97806782098383582</v>
      </c>
      <c r="H36" s="256">
        <f t="shared" si="0"/>
        <v>98.662962483441774</v>
      </c>
      <c r="J36" s="228"/>
      <c r="N36" s="274"/>
    </row>
    <row r="37" spans="2:14" x14ac:dyDescent="0.2">
      <c r="C37" s="228" t="s">
        <v>98</v>
      </c>
      <c r="D37" s="231" t="s">
        <v>105</v>
      </c>
      <c r="E37" s="235">
        <v>25</v>
      </c>
      <c r="F37" s="265">
        <v>0.98465929957863163</v>
      </c>
      <c r="G37" s="265">
        <f>VLOOKUP($G$1,zbirnik!$C$9:$AK$44,HLOOKUP(C37,zbirnik!$C$1:$AH$2,2,FALSE),FALSE)</f>
        <v>0.96937712002876741</v>
      </c>
      <c r="H37" s="256">
        <f t="shared" si="0"/>
        <v>98.447972861638135</v>
      </c>
      <c r="J37" s="228"/>
      <c r="N37" s="274"/>
    </row>
    <row r="38" spans="2:14" x14ac:dyDescent="0.2">
      <c r="C38" s="228" t="s">
        <v>99</v>
      </c>
      <c r="D38" s="231" t="s">
        <v>106</v>
      </c>
      <c r="E38" s="235">
        <v>25</v>
      </c>
      <c r="F38" s="265">
        <v>1.0272538308508918</v>
      </c>
      <c r="G38" s="265">
        <f>VLOOKUP($G$1,zbirnik!$C$9:$AK$44,HLOOKUP(C38,zbirnik!$C$1:$AH$2,2,FALSE),FALSE)</f>
        <v>1.011971651301028</v>
      </c>
      <c r="H38" s="256">
        <f t="shared" si="0"/>
        <v>98.512326837739266</v>
      </c>
      <c r="J38" s="228"/>
      <c r="N38" s="274"/>
    </row>
    <row r="39" spans="2:14" x14ac:dyDescent="0.2">
      <c r="C39" s="228" t="s">
        <v>101</v>
      </c>
      <c r="D39" s="231" t="s">
        <v>107</v>
      </c>
      <c r="E39" s="235">
        <v>50</v>
      </c>
      <c r="F39" s="265">
        <v>1.0812682066815364</v>
      </c>
      <c r="G39" s="265">
        <f>VLOOKUP($G$1,zbirnik!$C$9:$AK$44,HLOOKUP(C39,zbirnik!$C$1:$AH$2,2,FALSE),FALSE)</f>
        <v>1.0838721500246047</v>
      </c>
      <c r="H39" s="256">
        <f t="shared" si="0"/>
        <v>100.24082307488351</v>
      </c>
      <c r="J39" s="228"/>
      <c r="N39" s="274"/>
    </row>
    <row r="40" spans="2:14" x14ac:dyDescent="0.2">
      <c r="C40" s="228" t="s">
        <v>102</v>
      </c>
      <c r="D40" s="231" t="s">
        <v>106</v>
      </c>
      <c r="E40" s="235">
        <v>50</v>
      </c>
      <c r="F40" s="265">
        <v>1.1459073569879543</v>
      </c>
      <c r="G40" s="265">
        <f>VLOOKUP($G$1,zbirnik!$C$9:$AK$44,HLOOKUP(C40,zbirnik!$C$1:$AH$2,2,FALSE),FALSE)</f>
        <v>1.1464787538589882</v>
      </c>
      <c r="H40" s="256">
        <f t="shared" si="0"/>
        <v>100.04986414194389</v>
      </c>
      <c r="J40" s="228"/>
      <c r="N40" s="274"/>
    </row>
    <row r="41" spans="2:14" x14ac:dyDescent="0.2">
      <c r="B41" s="228">
        <v>16</v>
      </c>
      <c r="C41" s="232" t="s">
        <v>63</v>
      </c>
      <c r="E41" s="235">
        <v>120</v>
      </c>
      <c r="F41" s="265">
        <v>0.63108702996340926</v>
      </c>
      <c r="G41" s="265">
        <f>VLOOKUP($G$1,zbirnik!$C$9:$AK$44,HLOOKUP(C41,zbirnik!$C$1:$AH$2,2,FALSE),FALSE)</f>
        <v>0.63221710879006543</v>
      </c>
      <c r="H41" s="256">
        <f t="shared" si="0"/>
        <v>100.17906861859001</v>
      </c>
      <c r="J41" s="228"/>
      <c r="N41" s="274"/>
    </row>
    <row r="42" spans="2:14" x14ac:dyDescent="0.2">
      <c r="C42" s="232" t="s">
        <v>69</v>
      </c>
      <c r="E42" s="235"/>
      <c r="F42" s="265"/>
      <c r="G42" s="236"/>
    </row>
  </sheetData>
  <pageMargins left="0.7" right="0.7" top="0.75" bottom="0.75" header="0.3" footer="0.3"/>
  <pageSetup paperSize="9" scale="62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Q115"/>
  <sheetViews>
    <sheetView workbookViewId="0"/>
  </sheetViews>
  <sheetFormatPr defaultRowHeight="12" x14ac:dyDescent="0.2"/>
  <cols>
    <col min="1" max="1" width="3.28515625" style="10" customWidth="1"/>
    <col min="2" max="2" width="40.7109375" style="10" customWidth="1"/>
    <col min="3" max="3" width="4.85546875" style="10" customWidth="1"/>
    <col min="4" max="4" width="9.140625" style="10"/>
    <col min="5" max="5" width="4.85546875" style="10" customWidth="1"/>
    <col min="6" max="6" width="9.7109375" style="10" customWidth="1"/>
    <col min="7" max="8" width="9.140625" style="10"/>
    <col min="9" max="9" width="9.140625" style="23"/>
    <col min="10" max="11" width="9.140625" style="10"/>
    <col min="12" max="14" width="9.140625" style="10" hidden="1" customWidth="1"/>
    <col min="15" max="16384" width="9.140625" style="10"/>
  </cols>
  <sheetData>
    <row r="1" spans="1:9" x14ac:dyDescent="0.2">
      <c r="C1" s="10">
        <v>2</v>
      </c>
      <c r="D1" s="10">
        <v>3</v>
      </c>
      <c r="F1" s="10">
        <v>6</v>
      </c>
      <c r="G1" s="10">
        <v>7</v>
      </c>
      <c r="H1" s="10">
        <v>8</v>
      </c>
    </row>
    <row r="2" spans="1:9" hidden="1" x14ac:dyDescent="0.2"/>
    <row r="3" spans="1:9" x14ac:dyDescent="0.2">
      <c r="A3" s="10">
        <v>1</v>
      </c>
      <c r="B3" s="95" t="s">
        <v>116</v>
      </c>
      <c r="C3" s="27" t="s">
        <v>117</v>
      </c>
      <c r="D3" s="27" t="s">
        <v>117</v>
      </c>
      <c r="E3" s="27"/>
      <c r="F3" s="27" t="s">
        <v>117</v>
      </c>
      <c r="G3" s="27" t="s">
        <v>117</v>
      </c>
      <c r="H3" s="27" t="s">
        <v>117</v>
      </c>
      <c r="I3" s="27" t="s">
        <v>117</v>
      </c>
    </row>
    <row r="4" spans="1:9" x14ac:dyDescent="0.2">
      <c r="A4" s="10">
        <v>1</v>
      </c>
      <c r="B4" s="95" t="s">
        <v>0</v>
      </c>
      <c r="C4" s="24" t="s">
        <v>117</v>
      </c>
      <c r="D4" s="24" t="s">
        <v>117</v>
      </c>
      <c r="E4" s="24"/>
      <c r="F4" s="24" t="s">
        <v>117</v>
      </c>
      <c r="G4" s="24" t="s">
        <v>117</v>
      </c>
      <c r="H4" s="24" t="s">
        <v>117</v>
      </c>
      <c r="I4" s="25" t="s">
        <v>117</v>
      </c>
    </row>
    <row r="5" spans="1:9" x14ac:dyDescent="0.2">
      <c r="A5" s="10">
        <v>1</v>
      </c>
      <c r="B5" s="24" t="s">
        <v>117</v>
      </c>
      <c r="C5" s="24" t="s">
        <v>117</v>
      </c>
      <c r="D5" s="61" t="s">
        <v>117</v>
      </c>
      <c r="E5" s="62"/>
      <c r="F5" s="62" t="s">
        <v>117</v>
      </c>
      <c r="G5" s="175" t="s">
        <v>118</v>
      </c>
      <c r="H5" s="62"/>
      <c r="I5" s="61" t="s">
        <v>117</v>
      </c>
    </row>
    <row r="6" spans="1:9" x14ac:dyDescent="0.2">
      <c r="A6" s="10">
        <v>1</v>
      </c>
      <c r="B6" s="79" t="s">
        <v>119</v>
      </c>
      <c r="C6" s="24" t="s">
        <v>117</v>
      </c>
      <c r="D6" s="61" t="s">
        <v>117</v>
      </c>
      <c r="E6" s="62"/>
      <c r="F6" s="62" t="s">
        <v>117</v>
      </c>
      <c r="G6" s="62" t="s">
        <v>117</v>
      </c>
      <c r="H6" s="62" t="s">
        <v>117</v>
      </c>
      <c r="I6" s="61" t="s">
        <v>117</v>
      </c>
    </row>
    <row r="7" spans="1:9" x14ac:dyDescent="0.2">
      <c r="A7" s="10">
        <v>1</v>
      </c>
      <c r="B7" s="95" t="s">
        <v>73</v>
      </c>
      <c r="C7" s="24" t="s">
        <v>117</v>
      </c>
      <c r="D7" s="61" t="s">
        <v>117</v>
      </c>
      <c r="E7" s="62"/>
      <c r="F7" s="62" t="s">
        <v>117</v>
      </c>
      <c r="G7" s="62" t="s">
        <v>117</v>
      </c>
      <c r="H7" s="62" t="s">
        <v>117</v>
      </c>
      <c r="I7" s="61" t="s">
        <v>117</v>
      </c>
    </row>
    <row r="8" spans="1:9" x14ac:dyDescent="0.2">
      <c r="A8" s="10">
        <v>1</v>
      </c>
      <c r="B8" s="24" t="s">
        <v>117</v>
      </c>
      <c r="C8" s="24" t="s">
        <v>117</v>
      </c>
      <c r="D8" s="61" t="s">
        <v>117</v>
      </c>
      <c r="E8" s="62"/>
      <c r="F8" s="62" t="s">
        <v>117</v>
      </c>
      <c r="G8" s="62" t="s">
        <v>117</v>
      </c>
      <c r="H8" s="62" t="s">
        <v>117</v>
      </c>
      <c r="I8" s="61" t="s">
        <v>117</v>
      </c>
    </row>
    <row r="9" spans="1:9" x14ac:dyDescent="0.2">
      <c r="A9" s="10">
        <v>1</v>
      </c>
      <c r="B9" s="95" t="s">
        <v>120</v>
      </c>
      <c r="C9" s="95" t="s">
        <v>117</v>
      </c>
      <c r="D9" s="101" t="s">
        <v>117</v>
      </c>
      <c r="E9" s="102"/>
      <c r="F9" s="102" t="s">
        <v>117</v>
      </c>
      <c r="G9" s="144">
        <v>25000</v>
      </c>
      <c r="H9" s="145" t="s">
        <v>1</v>
      </c>
      <c r="I9" s="61" t="s">
        <v>117</v>
      </c>
    </row>
    <row r="10" spans="1:9" x14ac:dyDescent="0.2">
      <c r="A10" s="10">
        <v>1</v>
      </c>
      <c r="B10" s="24" t="s">
        <v>117</v>
      </c>
      <c r="C10" s="24" t="s">
        <v>117</v>
      </c>
      <c r="D10" s="61" t="s">
        <v>117</v>
      </c>
      <c r="E10" s="62"/>
      <c r="F10" s="62" t="s">
        <v>117</v>
      </c>
      <c r="G10" s="96" t="s">
        <v>117</v>
      </c>
      <c r="H10" s="97" t="s">
        <v>117</v>
      </c>
      <c r="I10" s="61" t="s">
        <v>117</v>
      </c>
    </row>
    <row r="11" spans="1:9" x14ac:dyDescent="0.2">
      <c r="A11" s="10">
        <v>1</v>
      </c>
      <c r="B11" s="24" t="s">
        <v>121</v>
      </c>
      <c r="C11" s="24" t="s">
        <v>117</v>
      </c>
      <c r="D11" s="61" t="s">
        <v>117</v>
      </c>
      <c r="E11" s="62"/>
      <c r="F11" s="62" t="s">
        <v>117</v>
      </c>
      <c r="G11" s="96">
        <v>26315.78947368421</v>
      </c>
      <c r="H11" s="97" t="s">
        <v>1</v>
      </c>
      <c r="I11" s="61" t="s">
        <v>117</v>
      </c>
    </row>
    <row r="12" spans="1:9" x14ac:dyDescent="0.2">
      <c r="A12" s="10">
        <v>1</v>
      </c>
      <c r="B12" s="24" t="s">
        <v>122</v>
      </c>
      <c r="C12" s="24" t="s">
        <v>117</v>
      </c>
      <c r="D12" s="61" t="s">
        <v>117</v>
      </c>
      <c r="E12" s="62"/>
      <c r="F12" s="62" t="s">
        <v>117</v>
      </c>
      <c r="G12" s="40">
        <v>5</v>
      </c>
      <c r="H12" s="73" t="s">
        <v>2</v>
      </c>
      <c r="I12" s="61" t="s">
        <v>117</v>
      </c>
    </row>
    <row r="13" spans="1:9" x14ac:dyDescent="0.2">
      <c r="A13" s="10">
        <v>1</v>
      </c>
      <c r="B13" s="24" t="s">
        <v>117</v>
      </c>
      <c r="C13" s="24" t="s">
        <v>117</v>
      </c>
      <c r="D13" s="61" t="s">
        <v>117</v>
      </c>
      <c r="E13" s="62" t="s">
        <v>117</v>
      </c>
      <c r="F13" s="62" t="s">
        <v>117</v>
      </c>
      <c r="G13" s="40" t="s">
        <v>117</v>
      </c>
      <c r="H13" s="73" t="s">
        <v>117</v>
      </c>
      <c r="I13" s="61" t="s">
        <v>117</v>
      </c>
    </row>
    <row r="14" spans="1:9" hidden="1" x14ac:dyDescent="0.2">
      <c r="A14" s="10">
        <v>0</v>
      </c>
      <c r="B14" s="24" t="s">
        <v>117</v>
      </c>
      <c r="C14" s="24" t="s">
        <v>117</v>
      </c>
      <c r="D14" s="61" t="s">
        <v>117</v>
      </c>
      <c r="E14" s="62"/>
      <c r="F14" s="62" t="s">
        <v>117</v>
      </c>
      <c r="G14" s="40" t="s">
        <v>117</v>
      </c>
      <c r="H14" s="73" t="s">
        <v>117</v>
      </c>
      <c r="I14" s="61" t="s">
        <v>117</v>
      </c>
    </row>
    <row r="15" spans="1:9" x14ac:dyDescent="0.2">
      <c r="A15" s="10">
        <v>1</v>
      </c>
      <c r="B15" s="24" t="s">
        <v>123</v>
      </c>
      <c r="C15" s="24" t="s">
        <v>117</v>
      </c>
      <c r="D15" s="61" t="s">
        <v>117</v>
      </c>
      <c r="E15" s="62"/>
      <c r="F15" s="62" t="s">
        <v>117</v>
      </c>
      <c r="G15" s="248">
        <v>0.5</v>
      </c>
      <c r="H15" s="73" t="s">
        <v>3</v>
      </c>
      <c r="I15" s="61" t="s">
        <v>117</v>
      </c>
    </row>
    <row r="16" spans="1:9" x14ac:dyDescent="0.2">
      <c r="A16" s="10">
        <v>1</v>
      </c>
      <c r="B16" s="24" t="s">
        <v>124</v>
      </c>
      <c r="C16" s="24" t="s">
        <v>117</v>
      </c>
      <c r="D16" s="61" t="s">
        <v>117</v>
      </c>
      <c r="E16" s="62"/>
      <c r="F16" s="62" t="s">
        <v>117</v>
      </c>
      <c r="G16" s="40">
        <v>1</v>
      </c>
      <c r="H16" s="73" t="s">
        <v>125</v>
      </c>
      <c r="I16" s="61" t="s">
        <v>117</v>
      </c>
    </row>
    <row r="17" spans="1:14" hidden="1" x14ac:dyDescent="0.2">
      <c r="A17" s="10">
        <v>0</v>
      </c>
      <c r="B17" s="24" t="s">
        <v>117</v>
      </c>
      <c r="C17" s="24" t="s">
        <v>117</v>
      </c>
      <c r="D17" s="61" t="s">
        <v>117</v>
      </c>
      <c r="E17" s="62"/>
      <c r="F17" s="62" t="s">
        <v>117</v>
      </c>
      <c r="G17" s="40" t="s">
        <v>117</v>
      </c>
      <c r="H17" s="73" t="s">
        <v>117</v>
      </c>
      <c r="I17" s="61" t="s">
        <v>117</v>
      </c>
    </row>
    <row r="18" spans="1:14" x14ac:dyDescent="0.2">
      <c r="A18" s="10">
        <v>1</v>
      </c>
      <c r="B18" s="24" t="s">
        <v>126</v>
      </c>
      <c r="C18" s="25" t="s">
        <v>117</v>
      </c>
      <c r="D18" s="25" t="s">
        <v>117</v>
      </c>
      <c r="E18" s="25" t="s">
        <v>117</v>
      </c>
      <c r="F18" s="25" t="s">
        <v>117</v>
      </c>
      <c r="G18" s="40">
        <v>3.472</v>
      </c>
      <c r="H18" s="73" t="s">
        <v>2</v>
      </c>
      <c r="I18" s="25" t="s">
        <v>117</v>
      </c>
    </row>
    <row r="19" spans="1:14" x14ac:dyDescent="0.2">
      <c r="A19" s="10">
        <v>1</v>
      </c>
      <c r="B19" s="24" t="s">
        <v>117</v>
      </c>
      <c r="C19" s="25" t="s">
        <v>117</v>
      </c>
      <c r="D19" s="61" t="s">
        <v>117</v>
      </c>
      <c r="E19" s="62" t="s">
        <v>117</v>
      </c>
      <c r="F19" s="62" t="s">
        <v>117</v>
      </c>
      <c r="G19" s="62" t="s">
        <v>117</v>
      </c>
      <c r="H19" s="62" t="s">
        <v>117</v>
      </c>
      <c r="I19" s="61" t="s">
        <v>117</v>
      </c>
    </row>
    <row r="20" spans="1:14" hidden="1" x14ac:dyDescent="0.2">
      <c r="A20" s="10">
        <v>0</v>
      </c>
      <c r="B20" s="24" t="s">
        <v>127</v>
      </c>
      <c r="C20" s="27" t="s">
        <v>117</v>
      </c>
      <c r="D20" s="27" t="s">
        <v>117</v>
      </c>
      <c r="E20" s="24" t="s">
        <v>117</v>
      </c>
      <c r="F20" s="28" t="s">
        <v>117</v>
      </c>
      <c r="G20" s="27" t="s">
        <v>117</v>
      </c>
      <c r="H20" s="24" t="s">
        <v>117</v>
      </c>
      <c r="I20" s="25" t="s">
        <v>117</v>
      </c>
    </row>
    <row r="21" spans="1:14" x14ac:dyDescent="0.2">
      <c r="A21" s="10">
        <v>1</v>
      </c>
      <c r="B21" s="24" t="s">
        <v>224</v>
      </c>
      <c r="C21" s="27" t="s">
        <v>117</v>
      </c>
      <c r="D21" s="27" t="s">
        <v>117</v>
      </c>
      <c r="E21" s="24" t="s">
        <v>117</v>
      </c>
      <c r="F21" s="24" t="s">
        <v>117</v>
      </c>
      <c r="G21" s="200">
        <v>3500</v>
      </c>
      <c r="H21" s="24" t="s">
        <v>207</v>
      </c>
      <c r="I21" s="24" t="s">
        <v>117</v>
      </c>
    </row>
    <row r="22" spans="1:14" hidden="1" x14ac:dyDescent="0.2">
      <c r="A22" s="10">
        <v>0</v>
      </c>
      <c r="B22" s="24" t="s">
        <v>117</v>
      </c>
      <c r="C22" s="27" t="s">
        <v>117</v>
      </c>
      <c r="D22" s="29" t="s">
        <v>117</v>
      </c>
      <c r="E22" s="24" t="s">
        <v>117</v>
      </c>
      <c r="F22" s="28" t="s">
        <v>117</v>
      </c>
      <c r="G22" s="27" t="s">
        <v>117</v>
      </c>
      <c r="H22" s="24" t="s">
        <v>117</v>
      </c>
      <c r="I22" s="24" t="s">
        <v>117</v>
      </c>
    </row>
    <row r="23" spans="1:14" hidden="1" x14ac:dyDescent="0.2">
      <c r="A23" s="10">
        <v>0</v>
      </c>
      <c r="B23" s="24" t="s">
        <v>117</v>
      </c>
      <c r="C23" s="27" t="s">
        <v>117</v>
      </c>
      <c r="D23" s="29" t="s">
        <v>117</v>
      </c>
      <c r="E23" s="24" t="s">
        <v>117</v>
      </c>
      <c r="F23" s="28" t="s">
        <v>117</v>
      </c>
      <c r="G23" s="27" t="s">
        <v>117</v>
      </c>
      <c r="H23" s="24" t="s">
        <v>117</v>
      </c>
      <c r="I23" s="24" t="s">
        <v>117</v>
      </c>
    </row>
    <row r="24" spans="1:14" ht="13.5" hidden="1" x14ac:dyDescent="0.2">
      <c r="A24" s="10">
        <v>0</v>
      </c>
      <c r="B24" s="24" t="s">
        <v>117</v>
      </c>
      <c r="C24" s="27" t="s">
        <v>117</v>
      </c>
      <c r="D24" s="29" t="s">
        <v>117</v>
      </c>
      <c r="E24" s="58" t="s">
        <v>117</v>
      </c>
      <c r="F24" s="28" t="s">
        <v>117</v>
      </c>
      <c r="G24" s="27" t="s">
        <v>117</v>
      </c>
      <c r="H24" s="24" t="s">
        <v>117</v>
      </c>
      <c r="I24" s="24" t="s">
        <v>117</v>
      </c>
    </row>
    <row r="25" spans="1:14" hidden="1" x14ac:dyDescent="0.2">
      <c r="A25" s="10">
        <v>0</v>
      </c>
      <c r="B25" s="24" t="s">
        <v>117</v>
      </c>
      <c r="C25" s="27" t="s">
        <v>117</v>
      </c>
      <c r="D25" s="27" t="s">
        <v>117</v>
      </c>
      <c r="E25" s="24" t="s">
        <v>117</v>
      </c>
      <c r="F25" s="28" t="s">
        <v>117</v>
      </c>
      <c r="G25" s="27" t="s">
        <v>117</v>
      </c>
      <c r="H25" s="24" t="s">
        <v>117</v>
      </c>
      <c r="I25" s="24" t="s">
        <v>117</v>
      </c>
    </row>
    <row r="26" spans="1:14" hidden="1" x14ac:dyDescent="0.2">
      <c r="A26" s="10">
        <v>0</v>
      </c>
      <c r="B26" s="24" t="s">
        <v>117</v>
      </c>
      <c r="C26" s="27" t="s">
        <v>117</v>
      </c>
      <c r="D26" s="29" t="s">
        <v>117</v>
      </c>
      <c r="E26" s="24" t="s">
        <v>117</v>
      </c>
      <c r="F26" s="28" t="s">
        <v>117</v>
      </c>
      <c r="G26" s="27" t="s">
        <v>117</v>
      </c>
      <c r="H26" s="24" t="s">
        <v>117</v>
      </c>
      <c r="I26" s="24" t="s">
        <v>117</v>
      </c>
    </row>
    <row r="27" spans="1:14" hidden="1" x14ac:dyDescent="0.2">
      <c r="A27" s="10">
        <v>0</v>
      </c>
      <c r="B27" s="24" t="s">
        <v>117</v>
      </c>
      <c r="C27" s="27" t="s">
        <v>117</v>
      </c>
      <c r="D27" s="27" t="s">
        <v>117</v>
      </c>
      <c r="E27" s="24" t="s">
        <v>117</v>
      </c>
      <c r="F27" s="28" t="s">
        <v>117</v>
      </c>
      <c r="G27" s="27" t="s">
        <v>117</v>
      </c>
      <c r="H27" s="24" t="s">
        <v>117</v>
      </c>
      <c r="I27" s="24" t="s">
        <v>117</v>
      </c>
    </row>
    <row r="28" spans="1:14" x14ac:dyDescent="0.2">
      <c r="A28" s="10">
        <v>1</v>
      </c>
      <c r="B28" s="24"/>
      <c r="C28" s="27" t="s">
        <v>117</v>
      </c>
      <c r="D28" s="61" t="s">
        <v>117</v>
      </c>
      <c r="E28" s="62"/>
      <c r="F28" s="62" t="s">
        <v>117</v>
      </c>
      <c r="G28" s="62" t="s">
        <v>117</v>
      </c>
      <c r="H28" s="62" t="s">
        <v>117</v>
      </c>
      <c r="I28" s="61" t="s">
        <v>117</v>
      </c>
      <c r="L28" s="10" t="s">
        <v>9</v>
      </c>
    </row>
    <row r="29" spans="1:14" x14ac:dyDescent="0.2">
      <c r="A29" s="10">
        <v>1</v>
      </c>
      <c r="B29" s="159">
        <v>0</v>
      </c>
      <c r="C29" s="160" t="s">
        <v>117</v>
      </c>
      <c r="D29" s="161" t="s">
        <v>130</v>
      </c>
      <c r="E29" s="162"/>
      <c r="F29" s="162" t="s">
        <v>131</v>
      </c>
      <c r="G29" s="162" t="s">
        <v>132</v>
      </c>
      <c r="H29" s="162" t="s">
        <v>117</v>
      </c>
      <c r="I29" s="161" t="s">
        <v>133</v>
      </c>
    </row>
    <row r="30" spans="1:14" x14ac:dyDescent="0.2">
      <c r="A30" s="10">
        <v>1</v>
      </c>
      <c r="B30" s="163" t="s">
        <v>134</v>
      </c>
      <c r="C30" s="164" t="s">
        <v>117</v>
      </c>
      <c r="D30" s="165" t="s">
        <v>3</v>
      </c>
      <c r="E30" s="165"/>
      <c r="F30" s="165" t="s">
        <v>135</v>
      </c>
      <c r="G30" s="165" t="s">
        <v>108</v>
      </c>
      <c r="H30" s="165" t="s">
        <v>117</v>
      </c>
      <c r="I30" s="166" t="s">
        <v>136</v>
      </c>
    </row>
    <row r="31" spans="1:14" x14ac:dyDescent="0.2">
      <c r="A31" s="10">
        <v>1</v>
      </c>
      <c r="B31" s="90" t="s">
        <v>137</v>
      </c>
      <c r="C31" s="91" t="s">
        <v>117</v>
      </c>
      <c r="D31" s="91" t="s">
        <v>117</v>
      </c>
      <c r="E31" s="91"/>
      <c r="F31" s="91" t="s">
        <v>117</v>
      </c>
      <c r="G31" s="91" t="s">
        <v>117</v>
      </c>
      <c r="H31" s="91">
        <v>216.57995545180108</v>
      </c>
      <c r="I31" s="91" t="s">
        <v>117</v>
      </c>
      <c r="L31" s="63">
        <f>+H31</f>
        <v>216.57995545180108</v>
      </c>
      <c r="N31" s="218">
        <v>82.105923550942407</v>
      </c>
    </row>
    <row r="32" spans="1:14" hidden="1" x14ac:dyDescent="0.2">
      <c r="A32" s="10">
        <v>0</v>
      </c>
      <c r="B32" s="11" t="s">
        <v>238</v>
      </c>
      <c r="C32" s="75" t="s">
        <v>117</v>
      </c>
      <c r="D32" s="7" t="s">
        <v>117</v>
      </c>
      <c r="E32" s="9" t="s">
        <v>117</v>
      </c>
      <c r="F32" s="81" t="s">
        <v>117</v>
      </c>
      <c r="G32" s="24" t="s">
        <v>117</v>
      </c>
      <c r="H32" s="24" t="s">
        <v>117</v>
      </c>
      <c r="I32" s="24" t="s">
        <v>117</v>
      </c>
    </row>
    <row r="33" spans="1:14" x14ac:dyDescent="0.2">
      <c r="A33" s="10">
        <v>1</v>
      </c>
      <c r="B33" s="26" t="s">
        <v>139</v>
      </c>
      <c r="C33" s="27" t="s">
        <v>117</v>
      </c>
      <c r="D33" s="29">
        <v>25000</v>
      </c>
      <c r="E33" s="27"/>
      <c r="F33" s="71">
        <v>8.6631982180720435E-3</v>
      </c>
      <c r="G33" s="27">
        <v>216.57995545180108</v>
      </c>
      <c r="H33" s="27" t="s">
        <v>117</v>
      </c>
      <c r="I33" s="27">
        <v>1.9988809594381123</v>
      </c>
    </row>
    <row r="34" spans="1:14" x14ac:dyDescent="0.2">
      <c r="A34" s="10">
        <v>1</v>
      </c>
      <c r="B34" s="43" t="s">
        <v>140</v>
      </c>
      <c r="C34" s="91" t="s">
        <v>117</v>
      </c>
      <c r="D34" s="91" t="s">
        <v>117</v>
      </c>
      <c r="E34" s="91"/>
      <c r="F34" s="93" t="s">
        <v>117</v>
      </c>
      <c r="G34" s="91" t="s">
        <v>117</v>
      </c>
      <c r="H34" s="91">
        <v>3720.6068967125539</v>
      </c>
      <c r="I34" s="91" t="s">
        <v>117</v>
      </c>
      <c r="L34" s="10">
        <f>SUBTOTAL(9,G35:G46)</f>
        <v>3570.6068967125534</v>
      </c>
      <c r="N34" s="218">
        <v>105.55638645539591</v>
      </c>
    </row>
    <row r="35" spans="1:14" x14ac:dyDescent="0.2">
      <c r="A35" s="10">
        <v>1</v>
      </c>
      <c r="B35" s="26" t="s">
        <v>239</v>
      </c>
      <c r="C35" s="27" t="s">
        <v>117</v>
      </c>
      <c r="D35" s="27">
        <v>50</v>
      </c>
      <c r="E35" s="27"/>
      <c r="F35" s="71">
        <v>0.13815000000000002</v>
      </c>
      <c r="G35" s="27">
        <v>6.9075000000000015</v>
      </c>
      <c r="H35" s="27" t="s">
        <v>117</v>
      </c>
      <c r="I35" s="27">
        <v>6.3751376245857208E-2</v>
      </c>
      <c r="M35" s="218">
        <v>99.927667269439439</v>
      </c>
    </row>
    <row r="36" spans="1:14" x14ac:dyDescent="0.2">
      <c r="A36" s="10">
        <v>1</v>
      </c>
      <c r="B36" s="26" t="s">
        <v>240</v>
      </c>
      <c r="C36" s="27" t="s">
        <v>117</v>
      </c>
      <c r="D36" s="27">
        <v>3500</v>
      </c>
      <c r="E36" s="27"/>
      <c r="F36" s="71">
        <v>0.84299999999999997</v>
      </c>
      <c r="G36" s="27">
        <v>2950.5</v>
      </c>
      <c r="H36" s="27" t="s">
        <v>117</v>
      </c>
      <c r="I36" s="27">
        <v>27.231043881780913</v>
      </c>
      <c r="M36" s="218">
        <v>106.14900314795381</v>
      </c>
    </row>
    <row r="37" spans="1:14" x14ac:dyDescent="0.2">
      <c r="A37" s="10">
        <v>1</v>
      </c>
      <c r="B37" s="26" t="s">
        <v>146</v>
      </c>
      <c r="C37" s="27" t="s">
        <v>117</v>
      </c>
      <c r="D37" s="27">
        <v>135.75309641625424</v>
      </c>
      <c r="E37" s="27"/>
      <c r="F37" s="71">
        <v>0.26217679896579849</v>
      </c>
      <c r="G37" s="27">
        <v>35.591312268108943</v>
      </c>
      <c r="H37" s="27" t="s">
        <v>117</v>
      </c>
      <c r="I37" s="27">
        <v>0.32848282873514389</v>
      </c>
    </row>
    <row r="38" spans="1:14" hidden="1" x14ac:dyDescent="0.2">
      <c r="A38" s="10">
        <v>0</v>
      </c>
      <c r="B38" s="11" t="s">
        <v>53</v>
      </c>
      <c r="C38" s="75" t="s">
        <v>117</v>
      </c>
      <c r="D38" s="27">
        <v>20.042105263157893</v>
      </c>
      <c r="E38" s="9" t="s">
        <v>117</v>
      </c>
      <c r="F38" s="28" t="s">
        <v>117</v>
      </c>
      <c r="G38" s="27" t="s">
        <v>117</v>
      </c>
      <c r="H38" s="24" t="s">
        <v>117</v>
      </c>
      <c r="I38" s="24" t="s">
        <v>117</v>
      </c>
    </row>
    <row r="39" spans="1:14" hidden="1" x14ac:dyDescent="0.2">
      <c r="A39" s="10">
        <v>0</v>
      </c>
      <c r="B39" s="11" t="s">
        <v>12</v>
      </c>
      <c r="C39" s="75" t="s">
        <v>117</v>
      </c>
      <c r="D39" s="82">
        <v>9.4736842105191954E-3</v>
      </c>
      <c r="E39" s="9" t="s">
        <v>117</v>
      </c>
      <c r="F39" s="13" t="s">
        <v>117</v>
      </c>
      <c r="G39" s="27" t="s">
        <v>117</v>
      </c>
      <c r="H39" s="24" t="s">
        <v>117</v>
      </c>
      <c r="I39" s="24" t="s">
        <v>117</v>
      </c>
    </row>
    <row r="40" spans="1:14" hidden="1" x14ac:dyDescent="0.2">
      <c r="A40" s="10">
        <v>0</v>
      </c>
      <c r="B40" s="11" t="s">
        <v>54</v>
      </c>
      <c r="C40" s="75" t="s">
        <v>117</v>
      </c>
      <c r="D40" s="82">
        <v>29.974736842105244</v>
      </c>
      <c r="E40" s="9" t="s">
        <v>117</v>
      </c>
      <c r="F40" s="13" t="s">
        <v>117</v>
      </c>
      <c r="G40" s="27" t="s">
        <v>117</v>
      </c>
      <c r="H40" s="24" t="s">
        <v>117</v>
      </c>
      <c r="I40" s="24" t="s">
        <v>117</v>
      </c>
    </row>
    <row r="41" spans="1:14" x14ac:dyDescent="0.2">
      <c r="A41" s="10">
        <v>1</v>
      </c>
      <c r="B41" s="26" t="s">
        <v>147</v>
      </c>
      <c r="C41" s="27" t="s">
        <v>117</v>
      </c>
      <c r="D41" s="27" t="s">
        <v>117</v>
      </c>
      <c r="E41" s="27" t="s">
        <v>117</v>
      </c>
      <c r="F41" s="70" t="s">
        <v>117</v>
      </c>
      <c r="G41" s="27">
        <v>153.2636399999999</v>
      </c>
      <c r="H41" s="27" t="s">
        <v>117</v>
      </c>
      <c r="I41" s="27">
        <v>1.4145158130220199</v>
      </c>
    </row>
    <row r="42" spans="1:14" hidden="1" x14ac:dyDescent="0.2">
      <c r="A42" s="10">
        <v>0</v>
      </c>
      <c r="B42" s="26" t="s">
        <v>241</v>
      </c>
      <c r="C42" s="27" t="s">
        <v>117</v>
      </c>
      <c r="D42" s="27">
        <v>2</v>
      </c>
      <c r="E42" s="27" t="s">
        <v>117</v>
      </c>
      <c r="F42" s="71">
        <v>40.17</v>
      </c>
      <c r="G42" s="27">
        <v>80.34</v>
      </c>
      <c r="H42" s="27" t="s">
        <v>117</v>
      </c>
      <c r="I42" s="27">
        <v>0.74148180493552918</v>
      </c>
    </row>
    <row r="43" spans="1:14" hidden="1" x14ac:dyDescent="0.2">
      <c r="A43" s="10">
        <v>0</v>
      </c>
      <c r="B43" s="26" t="s">
        <v>242</v>
      </c>
      <c r="C43" s="27" t="s">
        <v>117</v>
      </c>
      <c r="D43" s="27">
        <v>2</v>
      </c>
      <c r="E43" s="27"/>
      <c r="F43" s="71">
        <v>20.399999999999999</v>
      </c>
      <c r="G43" s="27">
        <v>40.799999999999997</v>
      </c>
      <c r="H43" s="27" t="s">
        <v>117</v>
      </c>
      <c r="I43" s="27">
        <v>0.3765553602361163</v>
      </c>
    </row>
    <row r="44" spans="1:14" hidden="1" x14ac:dyDescent="0.2">
      <c r="A44" s="10">
        <v>0</v>
      </c>
      <c r="B44" s="26" t="s">
        <v>243</v>
      </c>
      <c r="C44" s="27" t="s">
        <v>117</v>
      </c>
      <c r="D44" s="27">
        <v>0.4</v>
      </c>
      <c r="E44" s="27"/>
      <c r="F44" s="71">
        <v>80.309100000000001</v>
      </c>
      <c r="G44" s="27">
        <v>32.123640000000002</v>
      </c>
      <c r="H44" s="27" t="s">
        <v>117</v>
      </c>
      <c r="I44" s="27">
        <v>0.29647864785037548</v>
      </c>
    </row>
    <row r="45" spans="1:14" x14ac:dyDescent="0.2">
      <c r="A45" s="10">
        <v>1</v>
      </c>
      <c r="B45" s="26" t="s">
        <v>244</v>
      </c>
      <c r="C45" s="27" t="s">
        <v>117</v>
      </c>
      <c r="D45" s="27">
        <v>77.777777777777786</v>
      </c>
      <c r="E45" s="27"/>
      <c r="F45" s="71">
        <v>0.61749999999999994</v>
      </c>
      <c r="G45" s="27">
        <v>48.027777777777779</v>
      </c>
      <c r="H45" s="27" t="s">
        <v>117</v>
      </c>
      <c r="I45" s="27">
        <v>0.44326267555027588</v>
      </c>
    </row>
    <row r="46" spans="1:14" x14ac:dyDescent="0.2">
      <c r="A46" s="10">
        <v>1</v>
      </c>
      <c r="B46" s="26" t="s">
        <v>245</v>
      </c>
      <c r="C46" s="27" t="s">
        <v>117</v>
      </c>
      <c r="D46" s="27">
        <v>56.666666666666664</v>
      </c>
      <c r="E46" s="27"/>
      <c r="F46" s="71">
        <v>6.6408823529411753</v>
      </c>
      <c r="G46" s="27">
        <v>376.31666666666661</v>
      </c>
      <c r="H46" s="27" t="s">
        <v>117</v>
      </c>
      <c r="I46" s="27">
        <v>3.4731386759686558</v>
      </c>
      <c r="L46" s="10">
        <f>SUBTOTAL(9,G47:G74)</f>
        <v>1245.9159999999999</v>
      </c>
      <c r="N46" s="218" t="e">
        <v>#VALUE!</v>
      </c>
    </row>
    <row r="47" spans="1:14" x14ac:dyDescent="0.2">
      <c r="A47" s="10">
        <v>1</v>
      </c>
      <c r="B47" s="26" t="s">
        <v>201</v>
      </c>
      <c r="C47" s="27" t="s">
        <v>117</v>
      </c>
      <c r="D47" s="70">
        <v>2500</v>
      </c>
      <c r="E47" s="27"/>
      <c r="F47" s="71">
        <v>0.06</v>
      </c>
      <c r="G47" s="27">
        <v>150</v>
      </c>
      <c r="H47" s="27" t="s">
        <v>117</v>
      </c>
      <c r="I47" s="27">
        <v>1.3843947067504276</v>
      </c>
    </row>
    <row r="48" spans="1:14" s="176" customFormat="1" x14ac:dyDescent="0.2">
      <c r="A48" s="176">
        <v>1</v>
      </c>
      <c r="B48" s="43" t="s">
        <v>157</v>
      </c>
      <c r="C48" s="91" t="s">
        <v>117</v>
      </c>
      <c r="D48" s="91" t="s">
        <v>117</v>
      </c>
      <c r="E48" s="91"/>
      <c r="F48" s="93" t="s">
        <v>117</v>
      </c>
      <c r="G48" s="91" t="s">
        <v>117</v>
      </c>
      <c r="H48" s="91">
        <v>1095.9159999999999</v>
      </c>
      <c r="I48" s="91" t="s">
        <v>117</v>
      </c>
      <c r="L48" s="10"/>
      <c r="M48" s="10"/>
      <c r="N48" s="10"/>
    </row>
    <row r="49" spans="1:12" x14ac:dyDescent="0.2">
      <c r="A49" s="10">
        <v>1</v>
      </c>
      <c r="B49" s="26" t="s">
        <v>158</v>
      </c>
      <c r="C49" s="27" t="s">
        <v>117</v>
      </c>
      <c r="D49" s="27">
        <v>1</v>
      </c>
      <c r="E49" s="27"/>
      <c r="F49" s="72">
        <v>45</v>
      </c>
      <c r="G49" s="27">
        <v>45</v>
      </c>
      <c r="H49" s="27" t="s">
        <v>117</v>
      </c>
      <c r="I49" s="27">
        <v>0.41531841202512837</v>
      </c>
    </row>
    <row r="50" spans="1:12" x14ac:dyDescent="0.2">
      <c r="A50" s="10">
        <v>1</v>
      </c>
      <c r="B50" s="26" t="s">
        <v>159</v>
      </c>
      <c r="C50" s="27" t="s">
        <v>117</v>
      </c>
      <c r="D50" s="27">
        <v>336</v>
      </c>
      <c r="E50" s="27"/>
      <c r="F50" s="71">
        <v>0.2</v>
      </c>
      <c r="G50" s="27">
        <v>67.2</v>
      </c>
      <c r="H50" s="27" t="s">
        <v>117</v>
      </c>
      <c r="I50" s="27">
        <v>0.62020882862419169</v>
      </c>
    </row>
    <row r="51" spans="1:12" x14ac:dyDescent="0.2">
      <c r="A51" s="10">
        <v>1</v>
      </c>
      <c r="B51" s="26" t="s">
        <v>161</v>
      </c>
      <c r="C51" s="27" t="s">
        <v>117</v>
      </c>
      <c r="D51" s="27">
        <v>25000</v>
      </c>
      <c r="E51" s="27"/>
      <c r="F51" s="71">
        <v>0.03</v>
      </c>
      <c r="G51" s="27">
        <v>750</v>
      </c>
      <c r="H51" s="27" t="s">
        <v>117</v>
      </c>
      <c r="I51" s="27">
        <v>6.9219735337521389</v>
      </c>
      <c r="L51" s="63"/>
    </row>
    <row r="52" spans="1:12" hidden="1" x14ac:dyDescent="0.2">
      <c r="A52" s="10">
        <v>0</v>
      </c>
      <c r="B52" s="26">
        <v>0</v>
      </c>
      <c r="C52" s="27" t="s">
        <v>117</v>
      </c>
      <c r="D52" s="29" t="s">
        <v>117</v>
      </c>
      <c r="E52" s="27"/>
      <c r="F52" s="72" t="s">
        <v>117</v>
      </c>
      <c r="G52" s="27" t="s">
        <v>117</v>
      </c>
      <c r="H52" s="27" t="s">
        <v>117</v>
      </c>
      <c r="I52" s="27" t="s">
        <v>117</v>
      </c>
    </row>
    <row r="53" spans="1:12" hidden="1" x14ac:dyDescent="0.2">
      <c r="A53" s="10">
        <v>0</v>
      </c>
      <c r="B53" s="26">
        <v>0</v>
      </c>
      <c r="C53" s="27" t="s">
        <v>117</v>
      </c>
      <c r="D53" s="29" t="s">
        <v>117</v>
      </c>
      <c r="E53" s="27"/>
      <c r="F53" s="70" t="s">
        <v>117</v>
      </c>
      <c r="G53" s="27" t="s">
        <v>117</v>
      </c>
      <c r="H53" s="27" t="s">
        <v>117</v>
      </c>
      <c r="I53" s="27" t="s">
        <v>117</v>
      </c>
    </row>
    <row r="54" spans="1:12" hidden="1" x14ac:dyDescent="0.2">
      <c r="A54" s="10">
        <v>0</v>
      </c>
      <c r="B54" s="26">
        <v>0</v>
      </c>
      <c r="C54" s="27" t="s">
        <v>117</v>
      </c>
      <c r="D54" s="27" t="s">
        <v>117</v>
      </c>
      <c r="E54" s="27"/>
      <c r="F54" s="70" t="s">
        <v>117</v>
      </c>
      <c r="G54" s="27" t="s">
        <v>117</v>
      </c>
      <c r="H54" s="27" t="s">
        <v>117</v>
      </c>
      <c r="I54" s="27" t="s">
        <v>117</v>
      </c>
    </row>
    <row r="55" spans="1:12" hidden="1" x14ac:dyDescent="0.2">
      <c r="A55" s="10">
        <v>0</v>
      </c>
      <c r="B55" s="11">
        <v>0</v>
      </c>
      <c r="C55" s="75" t="s">
        <v>117</v>
      </c>
      <c r="D55" s="7" t="s">
        <v>117</v>
      </c>
      <c r="E55" s="9" t="s">
        <v>117</v>
      </c>
      <c r="F55" s="9" t="s">
        <v>117</v>
      </c>
      <c r="G55" s="7" t="s">
        <v>117</v>
      </c>
      <c r="H55" s="9" t="s">
        <v>117</v>
      </c>
      <c r="I55" s="24" t="s">
        <v>117</v>
      </c>
    </row>
    <row r="56" spans="1:12" hidden="1" x14ac:dyDescent="0.2">
      <c r="A56" s="10">
        <v>0</v>
      </c>
      <c r="B56" s="11">
        <v>0</v>
      </c>
      <c r="C56" s="75" t="s">
        <v>117</v>
      </c>
      <c r="D56" s="7" t="s">
        <v>117</v>
      </c>
      <c r="E56" s="9" t="s">
        <v>117</v>
      </c>
      <c r="F56" s="9" t="s">
        <v>117</v>
      </c>
      <c r="G56" s="7" t="s">
        <v>117</v>
      </c>
      <c r="H56" s="9" t="s">
        <v>117</v>
      </c>
      <c r="I56" s="24" t="s">
        <v>117</v>
      </c>
    </row>
    <row r="57" spans="1:12" hidden="1" x14ac:dyDescent="0.2">
      <c r="A57" s="10">
        <v>0</v>
      </c>
      <c r="B57" s="11">
        <v>0</v>
      </c>
      <c r="C57" s="75" t="s">
        <v>117</v>
      </c>
      <c r="D57" s="7" t="s">
        <v>117</v>
      </c>
      <c r="E57" s="9" t="s">
        <v>117</v>
      </c>
      <c r="F57" s="9" t="s">
        <v>117</v>
      </c>
      <c r="G57" s="7" t="s">
        <v>117</v>
      </c>
      <c r="H57" s="9" t="s">
        <v>117</v>
      </c>
      <c r="I57" s="24" t="s">
        <v>117</v>
      </c>
    </row>
    <row r="58" spans="1:12" hidden="1" x14ac:dyDescent="0.2">
      <c r="A58" s="10">
        <v>0</v>
      </c>
      <c r="B58" s="11">
        <v>0</v>
      </c>
      <c r="C58" s="75" t="s">
        <v>117</v>
      </c>
      <c r="D58" s="7" t="s">
        <v>117</v>
      </c>
      <c r="E58" s="9" t="s">
        <v>117</v>
      </c>
      <c r="F58" s="9" t="s">
        <v>117</v>
      </c>
      <c r="G58" s="7" t="s">
        <v>117</v>
      </c>
      <c r="H58" s="9" t="s">
        <v>117</v>
      </c>
      <c r="I58" s="24" t="s">
        <v>117</v>
      </c>
    </row>
    <row r="59" spans="1:12" hidden="1" x14ac:dyDescent="0.2">
      <c r="A59" s="10">
        <v>0</v>
      </c>
      <c r="B59" s="11">
        <v>0</v>
      </c>
      <c r="C59" s="75" t="s">
        <v>117</v>
      </c>
      <c r="D59" s="7" t="s">
        <v>117</v>
      </c>
      <c r="E59" s="9" t="s">
        <v>117</v>
      </c>
      <c r="F59" s="9" t="s">
        <v>117</v>
      </c>
      <c r="G59" s="7" t="s">
        <v>117</v>
      </c>
      <c r="H59" s="9" t="s">
        <v>117</v>
      </c>
      <c r="I59" s="24" t="s">
        <v>117</v>
      </c>
    </row>
    <row r="60" spans="1:12" hidden="1" x14ac:dyDescent="0.2">
      <c r="A60" s="10">
        <v>0</v>
      </c>
      <c r="B60" s="11">
        <v>0</v>
      </c>
      <c r="C60" s="75" t="s">
        <v>117</v>
      </c>
      <c r="D60" s="7" t="s">
        <v>117</v>
      </c>
      <c r="E60" s="9" t="s">
        <v>117</v>
      </c>
      <c r="F60" s="9" t="s">
        <v>117</v>
      </c>
      <c r="G60" s="7" t="s">
        <v>117</v>
      </c>
      <c r="H60" s="9" t="s">
        <v>117</v>
      </c>
      <c r="I60" s="24" t="s">
        <v>117</v>
      </c>
    </row>
    <row r="61" spans="1:12" hidden="1" x14ac:dyDescent="0.2">
      <c r="A61" s="10">
        <v>0</v>
      </c>
      <c r="B61" s="11">
        <v>0</v>
      </c>
      <c r="C61" s="75" t="s">
        <v>117</v>
      </c>
      <c r="D61" s="7" t="s">
        <v>117</v>
      </c>
      <c r="E61" s="9" t="s">
        <v>117</v>
      </c>
      <c r="F61" s="9" t="s">
        <v>117</v>
      </c>
      <c r="G61" s="7" t="s">
        <v>117</v>
      </c>
      <c r="H61" s="9" t="s">
        <v>117</v>
      </c>
      <c r="I61" s="24" t="s">
        <v>117</v>
      </c>
    </row>
    <row r="62" spans="1:12" hidden="1" x14ac:dyDescent="0.2">
      <c r="A62" s="10">
        <v>0</v>
      </c>
      <c r="B62" s="11">
        <v>0</v>
      </c>
      <c r="C62" s="75" t="s">
        <v>117</v>
      </c>
      <c r="D62" s="7" t="s">
        <v>117</v>
      </c>
      <c r="E62" s="9" t="s">
        <v>117</v>
      </c>
      <c r="F62" s="9" t="s">
        <v>117</v>
      </c>
      <c r="G62" s="7" t="s">
        <v>117</v>
      </c>
      <c r="H62" s="9" t="s">
        <v>117</v>
      </c>
      <c r="I62" s="24" t="s">
        <v>117</v>
      </c>
    </row>
    <row r="63" spans="1:12" hidden="1" x14ac:dyDescent="0.2">
      <c r="A63" s="10">
        <v>0</v>
      </c>
      <c r="B63" s="11">
        <v>0</v>
      </c>
      <c r="C63" s="75" t="s">
        <v>117</v>
      </c>
      <c r="D63" s="7" t="s">
        <v>117</v>
      </c>
      <c r="E63" s="9" t="s">
        <v>117</v>
      </c>
      <c r="F63" s="9" t="s">
        <v>117</v>
      </c>
      <c r="G63" s="7" t="s">
        <v>117</v>
      </c>
      <c r="H63" s="9" t="s">
        <v>117</v>
      </c>
      <c r="I63" s="24" t="s">
        <v>117</v>
      </c>
    </row>
    <row r="64" spans="1:12" hidden="1" x14ac:dyDescent="0.2">
      <c r="A64" s="10">
        <v>0</v>
      </c>
      <c r="B64" s="11">
        <v>0</v>
      </c>
      <c r="C64" s="75" t="s">
        <v>117</v>
      </c>
      <c r="D64" s="7" t="s">
        <v>117</v>
      </c>
      <c r="E64" s="9" t="s">
        <v>117</v>
      </c>
      <c r="F64" s="9" t="s">
        <v>117</v>
      </c>
      <c r="G64" s="7" t="s">
        <v>117</v>
      </c>
      <c r="H64" s="9" t="s">
        <v>117</v>
      </c>
      <c r="I64" s="24" t="s">
        <v>117</v>
      </c>
    </row>
    <row r="65" spans="1:14" hidden="1" x14ac:dyDescent="0.2">
      <c r="A65" s="10">
        <v>0</v>
      </c>
      <c r="B65" s="11">
        <v>0</v>
      </c>
      <c r="C65" s="75" t="s">
        <v>117</v>
      </c>
      <c r="D65" s="7" t="s">
        <v>117</v>
      </c>
      <c r="E65" s="9" t="s">
        <v>117</v>
      </c>
      <c r="F65" s="9" t="s">
        <v>117</v>
      </c>
      <c r="G65" s="7" t="s">
        <v>117</v>
      </c>
      <c r="H65" s="9" t="s">
        <v>117</v>
      </c>
      <c r="I65" s="24" t="s">
        <v>117</v>
      </c>
    </row>
    <row r="66" spans="1:14" hidden="1" x14ac:dyDescent="0.2">
      <c r="A66" s="10">
        <v>0</v>
      </c>
      <c r="B66" s="11">
        <v>0</v>
      </c>
      <c r="C66" s="75" t="s">
        <v>117</v>
      </c>
      <c r="D66" s="7" t="s">
        <v>117</v>
      </c>
      <c r="E66" s="9" t="s">
        <v>117</v>
      </c>
      <c r="F66" s="9" t="s">
        <v>117</v>
      </c>
      <c r="G66" s="7" t="s">
        <v>117</v>
      </c>
      <c r="H66" s="9" t="s">
        <v>117</v>
      </c>
      <c r="I66" s="24" t="s">
        <v>117</v>
      </c>
    </row>
    <row r="67" spans="1:14" hidden="1" x14ac:dyDescent="0.2">
      <c r="A67" s="10">
        <v>0</v>
      </c>
      <c r="B67" s="11">
        <v>0</v>
      </c>
      <c r="C67" s="75" t="s">
        <v>117</v>
      </c>
      <c r="D67" s="7" t="s">
        <v>117</v>
      </c>
      <c r="E67" s="9" t="s">
        <v>117</v>
      </c>
      <c r="F67" s="9" t="s">
        <v>117</v>
      </c>
      <c r="G67" s="7" t="s">
        <v>117</v>
      </c>
      <c r="H67" s="9" t="s">
        <v>117</v>
      </c>
      <c r="I67" s="24" t="s">
        <v>117</v>
      </c>
    </row>
    <row r="68" spans="1:14" hidden="1" x14ac:dyDescent="0.2">
      <c r="A68" s="10">
        <v>0</v>
      </c>
      <c r="B68" s="11">
        <v>0</v>
      </c>
      <c r="C68" s="75" t="s">
        <v>117</v>
      </c>
      <c r="D68" s="7" t="s">
        <v>117</v>
      </c>
      <c r="E68" s="9" t="s">
        <v>117</v>
      </c>
      <c r="F68" s="9" t="s">
        <v>117</v>
      </c>
      <c r="G68" s="7" t="s">
        <v>117</v>
      </c>
      <c r="H68" s="9" t="s">
        <v>117</v>
      </c>
      <c r="I68" s="24" t="s">
        <v>117</v>
      </c>
    </row>
    <row r="69" spans="1:14" hidden="1" x14ac:dyDescent="0.2">
      <c r="A69" s="10">
        <v>0</v>
      </c>
      <c r="B69" s="11">
        <v>0</v>
      </c>
      <c r="C69" s="75" t="s">
        <v>117</v>
      </c>
      <c r="D69" s="7" t="s">
        <v>117</v>
      </c>
      <c r="E69" s="9" t="s">
        <v>117</v>
      </c>
      <c r="F69" s="9" t="s">
        <v>117</v>
      </c>
      <c r="G69" s="7" t="s">
        <v>117</v>
      </c>
      <c r="H69" s="9" t="s">
        <v>117</v>
      </c>
      <c r="I69" s="24" t="s">
        <v>117</v>
      </c>
    </row>
    <row r="70" spans="1:14" hidden="1" x14ac:dyDescent="0.2">
      <c r="A70" s="10">
        <v>0</v>
      </c>
      <c r="B70" s="11">
        <v>0</v>
      </c>
      <c r="C70" s="75" t="s">
        <v>117</v>
      </c>
      <c r="D70" s="7" t="s">
        <v>117</v>
      </c>
      <c r="E70" s="9" t="s">
        <v>117</v>
      </c>
      <c r="F70" s="9" t="s">
        <v>117</v>
      </c>
      <c r="G70" s="7" t="s">
        <v>117</v>
      </c>
      <c r="H70" s="9" t="s">
        <v>117</v>
      </c>
      <c r="I70" s="24" t="s">
        <v>117</v>
      </c>
    </row>
    <row r="71" spans="1:14" hidden="1" x14ac:dyDescent="0.2">
      <c r="A71" s="10">
        <v>0</v>
      </c>
      <c r="B71" s="11">
        <v>0</v>
      </c>
      <c r="C71" s="75" t="s">
        <v>117</v>
      </c>
      <c r="D71" s="7" t="s">
        <v>117</v>
      </c>
      <c r="E71" s="9" t="s">
        <v>117</v>
      </c>
      <c r="F71" s="9" t="s">
        <v>117</v>
      </c>
      <c r="G71" s="7" t="s">
        <v>117</v>
      </c>
      <c r="H71" s="9" t="s">
        <v>117</v>
      </c>
      <c r="I71" s="24" t="s">
        <v>117</v>
      </c>
    </row>
    <row r="72" spans="1:14" hidden="1" x14ac:dyDescent="0.2">
      <c r="A72" s="10">
        <v>0</v>
      </c>
      <c r="B72" s="11">
        <v>0</v>
      </c>
      <c r="C72" s="75" t="s">
        <v>117</v>
      </c>
      <c r="D72" s="7" t="s">
        <v>117</v>
      </c>
      <c r="E72" s="9" t="s">
        <v>117</v>
      </c>
      <c r="F72" s="9" t="s">
        <v>117</v>
      </c>
      <c r="G72" s="7" t="s">
        <v>117</v>
      </c>
      <c r="H72" s="9" t="s">
        <v>117</v>
      </c>
      <c r="I72" s="24" t="s">
        <v>117</v>
      </c>
    </row>
    <row r="73" spans="1:14" x14ac:dyDescent="0.2">
      <c r="A73" s="10">
        <v>1</v>
      </c>
      <c r="B73" s="11" t="s">
        <v>163</v>
      </c>
      <c r="C73" s="9" t="s">
        <v>117</v>
      </c>
      <c r="D73" s="26" t="s">
        <v>117</v>
      </c>
      <c r="E73" s="77" t="s">
        <v>117</v>
      </c>
      <c r="F73" s="71" t="s">
        <v>117</v>
      </c>
      <c r="G73" s="30">
        <v>217</v>
      </c>
      <c r="H73" s="24" t="s">
        <v>117</v>
      </c>
      <c r="I73" s="24">
        <v>2.0027576757656189</v>
      </c>
    </row>
    <row r="74" spans="1:14" x14ac:dyDescent="0.2">
      <c r="A74" s="10">
        <v>1</v>
      </c>
      <c r="B74" s="26" t="s">
        <v>164</v>
      </c>
      <c r="C74" s="24" t="s">
        <v>117</v>
      </c>
      <c r="D74" s="27" t="s">
        <v>117</v>
      </c>
      <c r="E74" s="27"/>
      <c r="F74" s="71" t="s">
        <v>117</v>
      </c>
      <c r="G74" s="27">
        <v>16.716000000000001</v>
      </c>
      <c r="H74" s="27" t="s">
        <v>117</v>
      </c>
      <c r="I74" s="27">
        <v>0.15427694612026768</v>
      </c>
    </row>
    <row r="75" spans="1:14" x14ac:dyDescent="0.2">
      <c r="A75" s="10">
        <v>1</v>
      </c>
      <c r="B75" s="94" t="s">
        <v>165</v>
      </c>
      <c r="C75" s="95" t="s">
        <v>117</v>
      </c>
      <c r="D75" s="91" t="s">
        <v>117</v>
      </c>
      <c r="E75" s="91"/>
      <c r="F75" s="93" t="s">
        <v>117</v>
      </c>
      <c r="G75" s="91" t="s">
        <v>117</v>
      </c>
      <c r="H75" s="91">
        <v>700</v>
      </c>
      <c r="I75" s="91" t="s">
        <v>117</v>
      </c>
      <c r="L75" s="63">
        <f>SUM(G76:G81)</f>
        <v>700</v>
      </c>
      <c r="N75" s="218">
        <v>100</v>
      </c>
    </row>
    <row r="76" spans="1:14" x14ac:dyDescent="0.2">
      <c r="A76" s="10">
        <v>1</v>
      </c>
      <c r="B76" s="26" t="s">
        <v>202</v>
      </c>
      <c r="C76" s="24" t="s">
        <v>117</v>
      </c>
      <c r="D76" s="27">
        <v>84</v>
      </c>
      <c r="E76" s="27" t="s">
        <v>117</v>
      </c>
      <c r="F76" s="71" t="s">
        <v>117</v>
      </c>
      <c r="G76" s="27">
        <v>700</v>
      </c>
      <c r="H76" s="27" t="s">
        <v>117</v>
      </c>
      <c r="I76" s="27">
        <v>6.4605086315019964</v>
      </c>
    </row>
    <row r="77" spans="1:14" hidden="1" x14ac:dyDescent="0.2">
      <c r="A77" s="10">
        <v>0</v>
      </c>
      <c r="B77" s="26">
        <v>0</v>
      </c>
      <c r="C77" s="24" t="s">
        <v>117</v>
      </c>
      <c r="D77" s="27" t="s">
        <v>117</v>
      </c>
      <c r="E77" s="27"/>
      <c r="F77" s="70" t="s">
        <v>117</v>
      </c>
      <c r="G77" s="27" t="s">
        <v>117</v>
      </c>
      <c r="H77" s="27" t="s">
        <v>117</v>
      </c>
      <c r="I77" s="27" t="s">
        <v>117</v>
      </c>
    </row>
    <row r="78" spans="1:14" hidden="1" x14ac:dyDescent="0.2">
      <c r="A78" s="10">
        <v>0</v>
      </c>
      <c r="B78" s="26">
        <v>0</v>
      </c>
      <c r="C78" s="24" t="s">
        <v>117</v>
      </c>
      <c r="D78" s="27" t="s">
        <v>117</v>
      </c>
      <c r="E78" s="27"/>
      <c r="F78" s="70" t="s">
        <v>117</v>
      </c>
      <c r="G78" s="27" t="s">
        <v>117</v>
      </c>
      <c r="H78" s="27" t="s">
        <v>117</v>
      </c>
      <c r="I78" s="27" t="s">
        <v>117</v>
      </c>
    </row>
    <row r="79" spans="1:14" hidden="1" x14ac:dyDescent="0.2">
      <c r="A79" s="10">
        <v>0</v>
      </c>
      <c r="B79" s="26">
        <v>0</v>
      </c>
      <c r="C79" s="24" t="s">
        <v>117</v>
      </c>
      <c r="D79" s="27" t="s">
        <v>117</v>
      </c>
      <c r="E79" s="27" t="s">
        <v>117</v>
      </c>
      <c r="F79" s="70" t="s">
        <v>117</v>
      </c>
      <c r="G79" s="27" t="s">
        <v>117</v>
      </c>
      <c r="H79" s="27" t="s">
        <v>117</v>
      </c>
      <c r="I79" s="27" t="s">
        <v>117</v>
      </c>
    </row>
    <row r="80" spans="1:14" hidden="1" x14ac:dyDescent="0.2">
      <c r="A80" s="10">
        <v>0</v>
      </c>
      <c r="B80" s="26">
        <v>0</v>
      </c>
      <c r="C80" s="24" t="s">
        <v>117</v>
      </c>
      <c r="D80" s="27" t="s">
        <v>117</v>
      </c>
      <c r="E80" s="27" t="s">
        <v>117</v>
      </c>
      <c r="F80" s="70" t="s">
        <v>117</v>
      </c>
      <c r="G80" s="27" t="s">
        <v>117</v>
      </c>
      <c r="H80" s="27" t="s">
        <v>117</v>
      </c>
      <c r="I80" s="27" t="s">
        <v>117</v>
      </c>
    </row>
    <row r="81" spans="1:17" hidden="1" x14ac:dyDescent="0.2">
      <c r="A81" s="10">
        <v>0</v>
      </c>
      <c r="B81" s="11">
        <v>0</v>
      </c>
      <c r="C81" s="9" t="s">
        <v>117</v>
      </c>
      <c r="D81" s="26" t="s">
        <v>117</v>
      </c>
      <c r="E81" s="77" t="s">
        <v>117</v>
      </c>
      <c r="F81" s="75" t="s">
        <v>117</v>
      </c>
      <c r="G81" s="83" t="s">
        <v>117</v>
      </c>
      <c r="H81" s="9" t="s">
        <v>117</v>
      </c>
      <c r="I81" s="24" t="s">
        <v>117</v>
      </c>
    </row>
    <row r="82" spans="1:17" x14ac:dyDescent="0.2">
      <c r="A82" s="10">
        <v>1</v>
      </c>
      <c r="B82" s="94" t="s">
        <v>167</v>
      </c>
      <c r="C82" s="95" t="s">
        <v>117</v>
      </c>
      <c r="D82" s="91" t="s">
        <v>117</v>
      </c>
      <c r="E82" s="91"/>
      <c r="F82" s="93" t="s">
        <v>117</v>
      </c>
      <c r="G82" s="91" t="s">
        <v>117</v>
      </c>
      <c r="H82" s="91">
        <v>3393.942572494987</v>
      </c>
      <c r="I82" s="91" t="s">
        <v>117</v>
      </c>
      <c r="L82" s="63">
        <f>SUM(G83:G84)</f>
        <v>3393.942572494987</v>
      </c>
      <c r="N82" s="218">
        <v>103.73876253383771</v>
      </c>
    </row>
    <row r="83" spans="1:17" x14ac:dyDescent="0.2">
      <c r="A83" s="10">
        <v>1</v>
      </c>
      <c r="B83" s="31" t="s">
        <v>168</v>
      </c>
      <c r="C83" s="24" t="s">
        <v>117</v>
      </c>
      <c r="D83" s="27">
        <v>89.342535933728584</v>
      </c>
      <c r="E83" s="27"/>
      <c r="F83" s="71">
        <v>19.598471974188318</v>
      </c>
      <c r="G83" s="27">
        <v>1750.9771866000924</v>
      </c>
      <c r="H83" s="27" t="s">
        <v>117</v>
      </c>
      <c r="I83" s="27">
        <v>16.160290325132827</v>
      </c>
      <c r="M83" s="218">
        <v>102.29895105016833</v>
      </c>
    </row>
    <row r="84" spans="1:17" x14ac:dyDescent="0.2">
      <c r="A84" s="10">
        <v>1</v>
      </c>
      <c r="B84" s="31" t="s">
        <v>169</v>
      </c>
      <c r="C84" s="24" t="s">
        <v>117</v>
      </c>
      <c r="D84" s="27">
        <v>266.11185004301683</v>
      </c>
      <c r="E84" s="27"/>
      <c r="F84" s="71">
        <v>6.1739655172413794</v>
      </c>
      <c r="G84" s="27">
        <v>1642.9653858948948</v>
      </c>
      <c r="H84" s="27" t="s">
        <v>117</v>
      </c>
      <c r="I84" s="27">
        <v>15.163417224047107</v>
      </c>
    </row>
    <row r="85" spans="1:17" x14ac:dyDescent="0.2">
      <c r="A85" s="10">
        <v>1</v>
      </c>
      <c r="B85" s="94" t="s">
        <v>170</v>
      </c>
      <c r="C85" s="95" t="s">
        <v>117</v>
      </c>
      <c r="D85" s="91" t="s">
        <v>117</v>
      </c>
      <c r="E85" s="91"/>
      <c r="F85" s="93" t="s">
        <v>117</v>
      </c>
      <c r="G85" s="91" t="s">
        <v>117</v>
      </c>
      <c r="H85" s="91">
        <v>1353.0057229247568</v>
      </c>
      <c r="I85" s="91" t="s">
        <v>117</v>
      </c>
      <c r="L85" s="63">
        <f>SUM(G86:G91)</f>
        <v>1353.0057229247568</v>
      </c>
      <c r="N85" s="218">
        <v>106.10077633755097</v>
      </c>
    </row>
    <row r="86" spans="1:17" hidden="1" x14ac:dyDescent="0.2">
      <c r="A86" s="10">
        <v>0</v>
      </c>
      <c r="B86" s="12" t="s">
        <v>171</v>
      </c>
      <c r="C86" s="9" t="s">
        <v>117</v>
      </c>
      <c r="D86" s="76" t="s">
        <v>117</v>
      </c>
      <c r="E86" s="77" t="s">
        <v>117</v>
      </c>
      <c r="F86" s="84" t="s">
        <v>117</v>
      </c>
      <c r="G86" s="8" t="s">
        <v>117</v>
      </c>
      <c r="H86" s="9" t="s">
        <v>117</v>
      </c>
      <c r="I86" s="24" t="s">
        <v>117</v>
      </c>
    </row>
    <row r="87" spans="1:17" x14ac:dyDescent="0.2">
      <c r="A87" s="10">
        <v>1</v>
      </c>
      <c r="B87" s="31" t="s">
        <v>172</v>
      </c>
      <c r="C87" s="24" t="s">
        <v>117</v>
      </c>
      <c r="D87" s="27" t="s">
        <v>117</v>
      </c>
      <c r="E87" s="27"/>
      <c r="F87" s="71" t="s">
        <v>117</v>
      </c>
      <c r="G87" s="27">
        <v>550.64422707603808</v>
      </c>
      <c r="H87" s="27" t="s">
        <v>117</v>
      </c>
      <c r="I87" s="27">
        <v>5.0820596884449847</v>
      </c>
    </row>
    <row r="88" spans="1:17" x14ac:dyDescent="0.2">
      <c r="A88" s="10">
        <v>1</v>
      </c>
      <c r="B88" s="31" t="s">
        <v>173</v>
      </c>
      <c r="C88" s="24" t="s">
        <v>117</v>
      </c>
      <c r="D88" s="27" t="s">
        <v>117</v>
      </c>
      <c r="E88" s="27"/>
      <c r="F88" s="71" t="s">
        <v>117</v>
      </c>
      <c r="G88" s="27">
        <v>596.56731455211059</v>
      </c>
      <c r="H88" s="27" t="s">
        <v>117</v>
      </c>
      <c r="I88" s="27">
        <v>5.5058975499083962</v>
      </c>
    </row>
    <row r="89" spans="1:17" x14ac:dyDescent="0.2">
      <c r="A89" s="10">
        <v>1</v>
      </c>
      <c r="B89" s="31" t="s">
        <v>174</v>
      </c>
      <c r="C89" s="24" t="s">
        <v>117</v>
      </c>
      <c r="D89" s="27" t="s">
        <v>117</v>
      </c>
      <c r="E89" s="27"/>
      <c r="F89" s="71" t="s">
        <v>117</v>
      </c>
      <c r="G89" s="27">
        <v>205.79418129660829</v>
      </c>
      <c r="H89" s="27" t="s">
        <v>117</v>
      </c>
      <c r="I89" s="27">
        <v>1.8993358351137493</v>
      </c>
      <c r="Q89" s="63"/>
    </row>
    <row r="90" spans="1:17" hidden="1" x14ac:dyDescent="0.2">
      <c r="A90" s="10">
        <v>0</v>
      </c>
      <c r="B90" s="11">
        <v>0</v>
      </c>
      <c r="C90" s="9" t="s">
        <v>117</v>
      </c>
      <c r="D90" s="9" t="s">
        <v>117</v>
      </c>
      <c r="E90" s="77" t="s">
        <v>117</v>
      </c>
      <c r="F90" s="75" t="s">
        <v>117</v>
      </c>
      <c r="G90" s="27" t="s">
        <v>117</v>
      </c>
      <c r="H90" s="26" t="s">
        <v>117</v>
      </c>
      <c r="I90" s="24" t="s">
        <v>117</v>
      </c>
    </row>
    <row r="91" spans="1:17" hidden="1" x14ac:dyDescent="0.2">
      <c r="A91" s="10">
        <v>0</v>
      </c>
      <c r="B91" s="12" t="s">
        <v>175</v>
      </c>
      <c r="C91" s="9" t="s">
        <v>117</v>
      </c>
      <c r="D91" s="85" t="s">
        <v>117</v>
      </c>
      <c r="E91" s="77" t="s">
        <v>117</v>
      </c>
      <c r="F91" s="75" t="s">
        <v>117</v>
      </c>
      <c r="G91" s="86" t="s">
        <v>117</v>
      </c>
      <c r="H91" s="9" t="s">
        <v>117</v>
      </c>
      <c r="I91" s="24" t="s">
        <v>117</v>
      </c>
    </row>
    <row r="92" spans="1:17" x14ac:dyDescent="0.2">
      <c r="A92" s="10">
        <v>1</v>
      </c>
      <c r="B92" s="31" t="s">
        <v>176</v>
      </c>
      <c r="C92" s="24" t="s">
        <v>117</v>
      </c>
      <c r="D92" s="27" t="s">
        <v>117</v>
      </c>
      <c r="E92" s="27"/>
      <c r="F92" s="71" t="s">
        <v>117</v>
      </c>
      <c r="G92" s="27">
        <v>355.00906093786796</v>
      </c>
      <c r="H92" s="27" t="s">
        <v>117</v>
      </c>
      <c r="I92" s="27">
        <v>3.2764844320721629</v>
      </c>
      <c r="L92" s="63">
        <f>+G92</f>
        <v>355.00906093786796</v>
      </c>
    </row>
    <row r="93" spans="1:17" hidden="1" x14ac:dyDescent="0.2">
      <c r="A93" s="10">
        <v>0</v>
      </c>
      <c r="B93" s="9">
        <v>0</v>
      </c>
      <c r="C93" s="9" t="s">
        <v>117</v>
      </c>
      <c r="D93" s="9" t="s">
        <v>117</v>
      </c>
      <c r="E93" s="77" t="s">
        <v>117</v>
      </c>
      <c r="F93" s="75" t="s">
        <v>117</v>
      </c>
      <c r="G93" s="27" t="s">
        <v>117</v>
      </c>
      <c r="H93" s="24" t="s">
        <v>117</v>
      </c>
      <c r="I93" s="24" t="s">
        <v>117</v>
      </c>
    </row>
    <row r="94" spans="1:17" x14ac:dyDescent="0.2">
      <c r="A94" s="10">
        <v>1</v>
      </c>
      <c r="B94" s="37" t="s">
        <v>4</v>
      </c>
      <c r="C94" s="38" t="s">
        <v>117</v>
      </c>
      <c r="D94" s="64" t="s">
        <v>117</v>
      </c>
      <c r="E94" s="65"/>
      <c r="F94" s="155" t="s">
        <v>117</v>
      </c>
      <c r="G94" s="39">
        <v>10835.060208521969</v>
      </c>
      <c r="H94" s="38" t="s">
        <v>117</v>
      </c>
      <c r="I94" s="38">
        <v>99.999999999999986</v>
      </c>
      <c r="K94" s="63"/>
      <c r="L94" s="63">
        <f>SUM(L31:L92)</f>
        <v>10835.060208521965</v>
      </c>
    </row>
    <row r="95" spans="1:17" hidden="1" x14ac:dyDescent="0.2">
      <c r="A95" s="10">
        <v>0</v>
      </c>
      <c r="B95" s="12" t="s">
        <v>49</v>
      </c>
      <c r="C95" s="9" t="s">
        <v>117</v>
      </c>
      <c r="D95" s="9" t="s">
        <v>117</v>
      </c>
      <c r="E95" s="77" t="s">
        <v>117</v>
      </c>
      <c r="F95" s="75" t="s">
        <v>117</v>
      </c>
      <c r="G95" s="27" t="s">
        <v>117</v>
      </c>
      <c r="H95" s="24" t="s">
        <v>117</v>
      </c>
      <c r="I95" s="9" t="s">
        <v>117</v>
      </c>
    </row>
    <row r="96" spans="1:17" hidden="1" x14ac:dyDescent="0.2">
      <c r="A96" s="10">
        <v>0</v>
      </c>
      <c r="B96" s="76" t="s">
        <v>246</v>
      </c>
      <c r="C96" s="9" t="s">
        <v>117</v>
      </c>
      <c r="D96" s="26" t="s">
        <v>117</v>
      </c>
      <c r="E96" s="77" t="s">
        <v>117</v>
      </c>
      <c r="F96" s="77" t="s">
        <v>117</v>
      </c>
      <c r="G96" s="78" t="s">
        <v>117</v>
      </c>
      <c r="H96" s="24" t="s">
        <v>117</v>
      </c>
      <c r="I96" s="9" t="s">
        <v>117</v>
      </c>
    </row>
    <row r="97" spans="1:12" hidden="1" x14ac:dyDescent="0.2">
      <c r="A97" s="10">
        <v>0</v>
      </c>
      <c r="B97" s="76">
        <v>0</v>
      </c>
      <c r="C97" s="9" t="s">
        <v>117</v>
      </c>
      <c r="D97" s="76" t="s">
        <v>117</v>
      </c>
      <c r="E97" s="77" t="s">
        <v>117</v>
      </c>
      <c r="F97" s="77" t="s">
        <v>117</v>
      </c>
      <c r="G97" s="78" t="s">
        <v>117</v>
      </c>
      <c r="H97" s="9" t="s">
        <v>117</v>
      </c>
      <c r="I97" s="9" t="s">
        <v>117</v>
      </c>
    </row>
    <row r="98" spans="1:12" hidden="1" x14ac:dyDescent="0.2">
      <c r="A98" s="10">
        <v>0</v>
      </c>
      <c r="B98" s="76">
        <v>0</v>
      </c>
      <c r="C98" s="9" t="s">
        <v>117</v>
      </c>
      <c r="D98" s="76" t="s">
        <v>117</v>
      </c>
      <c r="E98" s="77" t="s">
        <v>117</v>
      </c>
      <c r="F98" s="77" t="s">
        <v>117</v>
      </c>
      <c r="G98" s="78" t="s">
        <v>117</v>
      </c>
      <c r="H98" s="9" t="s">
        <v>117</v>
      </c>
      <c r="I98" s="9" t="s">
        <v>117</v>
      </c>
    </row>
    <row r="99" spans="1:12" x14ac:dyDescent="0.2">
      <c r="A99" s="10">
        <v>1</v>
      </c>
      <c r="B99" s="41" t="s">
        <v>5</v>
      </c>
      <c r="C99" s="42" t="s">
        <v>117</v>
      </c>
      <c r="D99" s="66" t="s">
        <v>117</v>
      </c>
      <c r="E99" s="66"/>
      <c r="F99" s="156" t="s">
        <v>117</v>
      </c>
      <c r="G99" s="41">
        <v>10835.060208521969</v>
      </c>
      <c r="H99" s="57" t="s">
        <v>117</v>
      </c>
      <c r="I99" s="57" t="s">
        <v>117</v>
      </c>
      <c r="L99" s="63"/>
    </row>
    <row r="100" spans="1:12" x14ac:dyDescent="0.2">
      <c r="A100" s="10">
        <v>1</v>
      </c>
      <c r="B100" s="33" t="s">
        <v>177</v>
      </c>
      <c r="C100" s="42" t="s">
        <v>117</v>
      </c>
      <c r="D100" s="67" t="s">
        <v>117</v>
      </c>
      <c r="E100" s="59"/>
      <c r="F100" s="170">
        <v>0.43340240834087873</v>
      </c>
      <c r="G100" s="35" t="s">
        <v>117</v>
      </c>
      <c r="H100" s="59" t="s">
        <v>117</v>
      </c>
      <c r="I100" s="59" t="s">
        <v>117</v>
      </c>
    </row>
    <row r="101" spans="1:12" hidden="1" x14ac:dyDescent="0.2">
      <c r="A101" s="10">
        <v>0</v>
      </c>
      <c r="B101" s="12">
        <v>0</v>
      </c>
      <c r="C101" s="9" t="s">
        <v>117</v>
      </c>
      <c r="D101" s="26" t="s">
        <v>117</v>
      </c>
      <c r="E101" s="26" t="s">
        <v>117</v>
      </c>
      <c r="F101" s="27" t="s">
        <v>117</v>
      </c>
      <c r="G101" s="30" t="s">
        <v>117</v>
      </c>
      <c r="H101" s="9" t="s">
        <v>117</v>
      </c>
      <c r="I101" s="9" t="s">
        <v>117</v>
      </c>
    </row>
    <row r="102" spans="1:12" hidden="1" x14ac:dyDescent="0.2">
      <c r="A102" s="10">
        <v>0</v>
      </c>
      <c r="B102" s="12">
        <v>0</v>
      </c>
      <c r="C102" s="87" t="s">
        <v>117</v>
      </c>
      <c r="D102" s="25" t="s">
        <v>117</v>
      </c>
      <c r="E102" s="25" t="s">
        <v>117</v>
      </c>
      <c r="F102" s="25" t="s">
        <v>117</v>
      </c>
      <c r="G102" s="40" t="s">
        <v>117</v>
      </c>
      <c r="H102" s="9" t="s">
        <v>117</v>
      </c>
      <c r="I102" s="9" t="s">
        <v>117</v>
      </c>
    </row>
    <row r="103" spans="1:12" x14ac:dyDescent="0.2">
      <c r="A103" s="10">
        <v>1</v>
      </c>
      <c r="B103" s="43" t="s">
        <v>6</v>
      </c>
      <c r="C103" s="24" t="s">
        <v>117</v>
      </c>
      <c r="D103" s="24" t="s">
        <v>117</v>
      </c>
      <c r="E103" s="26"/>
      <c r="F103" s="71" t="s">
        <v>117</v>
      </c>
      <c r="G103" s="27" t="s">
        <v>117</v>
      </c>
      <c r="H103" s="24">
        <v>1658.3137381077343</v>
      </c>
      <c r="I103" s="24" t="s">
        <v>117</v>
      </c>
    </row>
    <row r="104" spans="1:12" hidden="1" x14ac:dyDescent="0.2">
      <c r="A104" s="10">
        <v>0</v>
      </c>
      <c r="B104" s="43" t="s">
        <v>178</v>
      </c>
      <c r="C104" s="24" t="s">
        <v>117</v>
      </c>
      <c r="D104" s="24" t="s">
        <v>117</v>
      </c>
      <c r="E104" s="26"/>
      <c r="F104" s="71" t="s">
        <v>117</v>
      </c>
      <c r="G104" s="27" t="s">
        <v>117</v>
      </c>
      <c r="H104" s="24">
        <v>1658.3137381077343</v>
      </c>
      <c r="I104" s="24" t="s">
        <v>117</v>
      </c>
    </row>
    <row r="105" spans="1:12" x14ac:dyDescent="0.2">
      <c r="A105" s="10">
        <v>1</v>
      </c>
      <c r="B105" s="26" t="s">
        <v>179</v>
      </c>
      <c r="C105" s="24" t="s">
        <v>117</v>
      </c>
      <c r="D105" s="271">
        <v>1750.9771866000924</v>
      </c>
      <c r="E105" s="271"/>
      <c r="F105" s="271">
        <v>0.27587877877852429</v>
      </c>
      <c r="G105" s="26">
        <v>55.175755755704856</v>
      </c>
      <c r="H105" s="24" t="s">
        <v>117</v>
      </c>
      <c r="I105" s="24" t="s">
        <v>117</v>
      </c>
    </row>
    <row r="106" spans="1:12" hidden="1" x14ac:dyDescent="0.2">
      <c r="A106" s="10">
        <v>0</v>
      </c>
      <c r="B106" s="26" t="s">
        <v>180</v>
      </c>
      <c r="C106" s="24" t="s">
        <v>117</v>
      </c>
      <c r="D106" s="26" t="s">
        <v>117</v>
      </c>
      <c r="E106" s="26"/>
      <c r="F106" s="26" t="s">
        <v>117</v>
      </c>
      <c r="G106" s="26" t="s">
        <v>117</v>
      </c>
      <c r="H106" s="24" t="s">
        <v>117</v>
      </c>
      <c r="I106" s="24" t="s">
        <v>117</v>
      </c>
    </row>
    <row r="107" spans="1:12" x14ac:dyDescent="0.2">
      <c r="A107" s="10">
        <v>1</v>
      </c>
      <c r="B107" s="11" t="s">
        <v>181</v>
      </c>
      <c r="C107" s="9" t="s">
        <v>117</v>
      </c>
      <c r="D107" s="76">
        <v>1</v>
      </c>
      <c r="E107" s="77" t="s">
        <v>117</v>
      </c>
      <c r="F107" s="26">
        <v>169.62</v>
      </c>
      <c r="G107" s="26">
        <v>169.62</v>
      </c>
      <c r="H107" s="9" t="s">
        <v>117</v>
      </c>
      <c r="I107" s="9" t="s">
        <v>117</v>
      </c>
    </row>
    <row r="108" spans="1:12" x14ac:dyDescent="0.2">
      <c r="A108" s="10">
        <v>1</v>
      </c>
      <c r="B108" s="11" t="s">
        <v>182</v>
      </c>
      <c r="C108" s="9" t="s">
        <v>117</v>
      </c>
      <c r="D108" s="76">
        <v>1</v>
      </c>
      <c r="E108" s="77" t="s">
        <v>117</v>
      </c>
      <c r="F108" s="271">
        <v>0.56755089230060951</v>
      </c>
      <c r="G108" s="26">
        <v>96.267982352029392</v>
      </c>
      <c r="H108" s="24" t="s">
        <v>117</v>
      </c>
      <c r="I108" s="9" t="s">
        <v>117</v>
      </c>
    </row>
    <row r="109" spans="1:12" x14ac:dyDescent="0.2">
      <c r="A109" s="10">
        <v>1</v>
      </c>
      <c r="B109" s="11" t="s">
        <v>183</v>
      </c>
      <c r="C109" s="9" t="s">
        <v>117</v>
      </c>
      <c r="D109" s="76">
        <v>1</v>
      </c>
      <c r="E109" s="77" t="s">
        <v>117</v>
      </c>
      <c r="F109" s="26">
        <v>1337.25</v>
      </c>
      <c r="G109" s="26">
        <v>1337.25</v>
      </c>
      <c r="H109" s="24" t="s">
        <v>117</v>
      </c>
      <c r="I109" s="9" t="s">
        <v>117</v>
      </c>
    </row>
    <row r="110" spans="1:12" hidden="1" x14ac:dyDescent="0.2">
      <c r="A110" s="10">
        <v>0</v>
      </c>
      <c r="B110" s="11" t="e">
        <v>#N/A</v>
      </c>
      <c r="C110" s="9" t="s">
        <v>117</v>
      </c>
      <c r="D110" s="76" t="s">
        <v>117</v>
      </c>
      <c r="E110" s="77" t="s">
        <v>117</v>
      </c>
      <c r="F110" s="77" t="s">
        <v>117</v>
      </c>
      <c r="G110" s="78" t="s">
        <v>117</v>
      </c>
      <c r="H110" s="9" t="s">
        <v>117</v>
      </c>
      <c r="I110" s="9" t="s">
        <v>117</v>
      </c>
    </row>
    <row r="111" spans="1:12" hidden="1" x14ac:dyDescent="0.2">
      <c r="A111" s="10">
        <v>0</v>
      </c>
      <c r="B111" s="88" t="s">
        <v>185</v>
      </c>
      <c r="C111" s="9" t="s">
        <v>117</v>
      </c>
      <c r="D111" s="76" t="s">
        <v>117</v>
      </c>
      <c r="E111" s="77" t="s">
        <v>117</v>
      </c>
      <c r="F111" s="85" t="s">
        <v>117</v>
      </c>
      <c r="G111" s="89" t="s">
        <v>117</v>
      </c>
      <c r="H111" s="24" t="s">
        <v>117</v>
      </c>
      <c r="I111" s="9" t="s">
        <v>117</v>
      </c>
    </row>
    <row r="112" spans="1:12" x14ac:dyDescent="0.2">
      <c r="A112" s="10">
        <v>1</v>
      </c>
      <c r="B112" s="33" t="s">
        <v>7</v>
      </c>
      <c r="C112" s="34" t="s">
        <v>117</v>
      </c>
      <c r="D112" s="34" t="s">
        <v>117</v>
      </c>
      <c r="E112" s="35"/>
      <c r="F112" s="157" t="s">
        <v>117</v>
      </c>
      <c r="G112" s="36">
        <v>9176.7464704142349</v>
      </c>
      <c r="H112" s="35" t="s">
        <v>117</v>
      </c>
      <c r="I112" s="34" t="s">
        <v>117</v>
      </c>
      <c r="L112" s="63" t="e">
        <f>+L94-G105-G106</f>
        <v>#VALUE!</v>
      </c>
    </row>
    <row r="113" spans="1:14" x14ac:dyDescent="0.2">
      <c r="A113" s="10">
        <v>1</v>
      </c>
      <c r="B113" s="33" t="s">
        <v>8</v>
      </c>
      <c r="C113" s="42" t="s">
        <v>117</v>
      </c>
      <c r="D113" s="42" t="s">
        <v>117</v>
      </c>
      <c r="E113" s="41"/>
      <c r="F113" s="158">
        <v>0.36706985881656939</v>
      </c>
      <c r="G113" s="60" t="s">
        <v>117</v>
      </c>
      <c r="H113" s="42" t="s">
        <v>117</v>
      </c>
      <c r="I113" s="42" t="s">
        <v>117</v>
      </c>
      <c r="L113" s="10" t="e">
        <f>L112/G9-F113</f>
        <v>#VALUE!</v>
      </c>
      <c r="N113" s="218">
        <v>104.02690902542379</v>
      </c>
    </row>
    <row r="115" spans="1:14" x14ac:dyDescent="0.2">
      <c r="B115" s="176" t="s">
        <v>57</v>
      </c>
    </row>
  </sheetData>
  <autoFilter ref="A1:H113">
    <filterColumn colId="0">
      <filters>
        <filter val="1"/>
      </filters>
    </filterColumn>
  </autoFilter>
  <phoneticPr fontId="4" type="noConversion"/>
  <conditionalFormatting sqref="E25:E26 D22:D26 F22:I26 E22:E23 D20:I21 C33 D27:I27 D55:H72 I55:I73 D74:I80 I81 D82:I85 I86 D87:I89 I90:I91 I93 D92:I92 D31:I54 C3:I3">
    <cfRule type="cellIs" dxfId="12" priority="2" stopIfTrue="1" operator="equal">
      <formula>0</formula>
    </cfRule>
  </conditionalFormatting>
  <pageMargins left="0.75" right="0.75" top="1" bottom="1" header="0" footer="0"/>
  <pageSetup paperSize="9" scale="91" orientation="portrait" r:id="rId1"/>
  <headerFooter alignWithMargins="0"/>
  <colBreaks count="1" manualBreakCount="1">
    <brk id="9" max="104857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N115"/>
  <sheetViews>
    <sheetView workbookViewId="0"/>
  </sheetViews>
  <sheetFormatPr defaultRowHeight="12" x14ac:dyDescent="0.2"/>
  <cols>
    <col min="1" max="1" width="3.28515625" style="10" customWidth="1"/>
    <col min="2" max="2" width="40.7109375" style="10" customWidth="1"/>
    <col min="3" max="3" width="2.28515625" style="10" customWidth="1"/>
    <col min="4" max="4" width="10.85546875" style="10" customWidth="1"/>
    <col min="5" max="5" width="2.5703125" style="10" customWidth="1"/>
    <col min="6" max="6" width="9.7109375" style="10" customWidth="1"/>
    <col min="7" max="7" width="9.140625" style="10"/>
    <col min="8" max="8" width="7.7109375" style="10" customWidth="1"/>
    <col min="9" max="9" width="9.5703125" style="23" customWidth="1"/>
    <col min="10" max="11" width="9.140625" style="10"/>
    <col min="12" max="14" width="9.140625" style="10" hidden="1" customWidth="1"/>
    <col min="15" max="17" width="9.140625" style="10" customWidth="1"/>
    <col min="18" max="16384" width="9.140625" style="10"/>
  </cols>
  <sheetData>
    <row r="1" spans="1:9" x14ac:dyDescent="0.2">
      <c r="C1" s="10">
        <v>2</v>
      </c>
      <c r="D1" s="10">
        <v>3</v>
      </c>
      <c r="F1" s="10">
        <v>6</v>
      </c>
      <c r="G1" s="10">
        <v>7</v>
      </c>
      <c r="H1" s="10">
        <v>8</v>
      </c>
    </row>
    <row r="2" spans="1:9" hidden="1" x14ac:dyDescent="0.2"/>
    <row r="3" spans="1:9" x14ac:dyDescent="0.2">
      <c r="A3" s="10">
        <v>1</v>
      </c>
      <c r="B3" s="95" t="s">
        <v>116</v>
      </c>
      <c r="C3" s="27" t="s">
        <v>117</v>
      </c>
      <c r="D3" s="27" t="s">
        <v>117</v>
      </c>
      <c r="E3" s="27"/>
      <c r="F3" s="27" t="s">
        <v>117</v>
      </c>
      <c r="G3" s="27" t="s">
        <v>117</v>
      </c>
      <c r="H3" s="27" t="s">
        <v>117</v>
      </c>
      <c r="I3" s="27" t="s">
        <v>117</v>
      </c>
    </row>
    <row r="4" spans="1:9" x14ac:dyDescent="0.2">
      <c r="A4" s="10">
        <v>1</v>
      </c>
      <c r="B4" s="95" t="s">
        <v>0</v>
      </c>
      <c r="C4" s="24" t="s">
        <v>117</v>
      </c>
      <c r="D4" s="24" t="s">
        <v>117</v>
      </c>
      <c r="E4" s="24"/>
      <c r="F4" s="24" t="s">
        <v>117</v>
      </c>
      <c r="G4" s="24" t="s">
        <v>117</v>
      </c>
      <c r="H4" s="24" t="s">
        <v>117</v>
      </c>
      <c r="I4" s="25" t="s">
        <v>117</v>
      </c>
    </row>
    <row r="5" spans="1:9" x14ac:dyDescent="0.2">
      <c r="A5" s="10">
        <v>1</v>
      </c>
      <c r="B5" s="24" t="s">
        <v>117</v>
      </c>
      <c r="C5" s="24" t="s">
        <v>117</v>
      </c>
      <c r="D5" s="61" t="s">
        <v>117</v>
      </c>
      <c r="E5" s="62"/>
      <c r="F5" s="62" t="s">
        <v>117</v>
      </c>
      <c r="G5" s="175" t="s">
        <v>118</v>
      </c>
      <c r="H5" s="62"/>
      <c r="I5" s="61" t="s">
        <v>117</v>
      </c>
    </row>
    <row r="6" spans="1:9" x14ac:dyDescent="0.2">
      <c r="A6" s="10">
        <v>1</v>
      </c>
      <c r="B6" s="79" t="s">
        <v>119</v>
      </c>
      <c r="C6" s="24" t="s">
        <v>117</v>
      </c>
      <c r="D6" s="61" t="s">
        <v>117</v>
      </c>
      <c r="E6" s="62"/>
      <c r="F6" s="62" t="s">
        <v>117</v>
      </c>
      <c r="G6" s="62" t="s">
        <v>117</v>
      </c>
      <c r="H6" s="62" t="s">
        <v>117</v>
      </c>
      <c r="I6" s="61" t="s">
        <v>117</v>
      </c>
    </row>
    <row r="7" spans="1:9" x14ac:dyDescent="0.2">
      <c r="A7" s="10">
        <v>1</v>
      </c>
      <c r="B7" s="95" t="s">
        <v>72</v>
      </c>
      <c r="C7" s="24" t="s">
        <v>117</v>
      </c>
      <c r="D7" s="61" t="s">
        <v>117</v>
      </c>
      <c r="E7" s="62"/>
      <c r="F7" s="62" t="s">
        <v>117</v>
      </c>
      <c r="G7" s="62" t="s">
        <v>117</v>
      </c>
      <c r="H7" s="62" t="s">
        <v>117</v>
      </c>
      <c r="I7" s="61" t="s">
        <v>117</v>
      </c>
    </row>
    <row r="8" spans="1:9" x14ac:dyDescent="0.2">
      <c r="A8" s="10">
        <v>1</v>
      </c>
      <c r="B8" s="24" t="s">
        <v>117</v>
      </c>
      <c r="C8" s="24" t="s">
        <v>117</v>
      </c>
      <c r="D8" s="61" t="s">
        <v>117</v>
      </c>
      <c r="E8" s="62"/>
      <c r="F8" s="62" t="s">
        <v>117</v>
      </c>
      <c r="G8" s="62" t="s">
        <v>117</v>
      </c>
      <c r="H8" s="62" t="s">
        <v>117</v>
      </c>
      <c r="I8" s="61" t="s">
        <v>117</v>
      </c>
    </row>
    <row r="9" spans="1:9" x14ac:dyDescent="0.2">
      <c r="A9" s="10">
        <v>1</v>
      </c>
      <c r="B9" s="95" t="s">
        <v>120</v>
      </c>
      <c r="C9" s="95" t="s">
        <v>117</v>
      </c>
      <c r="D9" s="101" t="s">
        <v>117</v>
      </c>
      <c r="E9" s="102"/>
      <c r="F9" s="102" t="s">
        <v>117</v>
      </c>
      <c r="G9" s="144">
        <v>32000</v>
      </c>
      <c r="H9" s="145" t="s">
        <v>1</v>
      </c>
      <c r="I9" s="61" t="s">
        <v>117</v>
      </c>
    </row>
    <row r="10" spans="1:9" x14ac:dyDescent="0.2">
      <c r="A10" s="10">
        <v>1</v>
      </c>
      <c r="B10" s="24" t="s">
        <v>117</v>
      </c>
      <c r="C10" s="24" t="s">
        <v>117</v>
      </c>
      <c r="D10" s="61" t="s">
        <v>117</v>
      </c>
      <c r="E10" s="62"/>
      <c r="F10" s="62" t="s">
        <v>117</v>
      </c>
      <c r="G10" s="96" t="s">
        <v>117</v>
      </c>
      <c r="H10" s="97" t="s">
        <v>117</v>
      </c>
      <c r="I10" s="61" t="s">
        <v>117</v>
      </c>
    </row>
    <row r="11" spans="1:9" x14ac:dyDescent="0.2">
      <c r="A11" s="10">
        <v>1</v>
      </c>
      <c r="B11" s="24" t="s">
        <v>121</v>
      </c>
      <c r="C11" s="24" t="s">
        <v>117</v>
      </c>
      <c r="D11" s="61" t="s">
        <v>117</v>
      </c>
      <c r="E11" s="62"/>
      <c r="F11" s="62" t="s">
        <v>117</v>
      </c>
      <c r="G11" s="179">
        <v>42666.666666666664</v>
      </c>
      <c r="H11" s="97" t="s">
        <v>1</v>
      </c>
      <c r="I11" s="61" t="s">
        <v>117</v>
      </c>
    </row>
    <row r="12" spans="1:9" x14ac:dyDescent="0.2">
      <c r="A12" s="10">
        <v>1</v>
      </c>
      <c r="B12" s="24" t="s">
        <v>122</v>
      </c>
      <c r="C12" s="24" t="s">
        <v>117</v>
      </c>
      <c r="D12" s="61" t="s">
        <v>117</v>
      </c>
      <c r="E12" s="62"/>
      <c r="F12" s="62" t="s">
        <v>117</v>
      </c>
      <c r="G12" s="179">
        <v>10</v>
      </c>
      <c r="H12" s="73" t="s">
        <v>2</v>
      </c>
      <c r="I12" s="61" t="s">
        <v>117</v>
      </c>
    </row>
    <row r="13" spans="1:9" x14ac:dyDescent="0.2">
      <c r="A13" s="10">
        <v>1</v>
      </c>
      <c r="B13" s="24" t="s">
        <v>117</v>
      </c>
      <c r="C13" s="24" t="s">
        <v>117</v>
      </c>
      <c r="D13" s="61" t="s">
        <v>117</v>
      </c>
      <c r="E13" s="62" t="s">
        <v>117</v>
      </c>
      <c r="F13" s="62" t="s">
        <v>117</v>
      </c>
      <c r="G13" s="179" t="s">
        <v>117</v>
      </c>
      <c r="H13" s="62" t="s">
        <v>117</v>
      </c>
      <c r="I13" s="61" t="s">
        <v>117</v>
      </c>
    </row>
    <row r="14" spans="1:9" x14ac:dyDescent="0.2">
      <c r="A14" s="10">
        <v>1</v>
      </c>
      <c r="B14" s="24" t="s">
        <v>117</v>
      </c>
      <c r="C14" s="24" t="s">
        <v>117</v>
      </c>
      <c r="D14" s="61" t="s">
        <v>117</v>
      </c>
      <c r="E14" s="62"/>
      <c r="F14" s="62" t="s">
        <v>117</v>
      </c>
      <c r="G14" s="40" t="s">
        <v>117</v>
      </c>
      <c r="H14" s="73" t="s">
        <v>117</v>
      </c>
      <c r="I14" s="61" t="s">
        <v>117</v>
      </c>
    </row>
    <row r="15" spans="1:9" x14ac:dyDescent="0.2">
      <c r="A15" s="10">
        <v>1</v>
      </c>
      <c r="B15" s="24" t="s">
        <v>123</v>
      </c>
      <c r="C15" s="24" t="s">
        <v>117</v>
      </c>
      <c r="D15" s="61" t="s">
        <v>117</v>
      </c>
      <c r="E15" s="62"/>
      <c r="F15" s="62" t="s">
        <v>117</v>
      </c>
      <c r="G15" s="248">
        <v>0.5</v>
      </c>
      <c r="H15" s="73" t="s">
        <v>3</v>
      </c>
      <c r="I15" s="61" t="s">
        <v>117</v>
      </c>
    </row>
    <row r="16" spans="1:9" x14ac:dyDescent="0.2">
      <c r="A16" s="10">
        <v>1</v>
      </c>
      <c r="B16" s="24" t="s">
        <v>124</v>
      </c>
      <c r="C16" s="24" t="s">
        <v>117</v>
      </c>
      <c r="D16" s="61" t="s">
        <v>117</v>
      </c>
      <c r="E16" s="62"/>
      <c r="F16" s="62" t="s">
        <v>117</v>
      </c>
      <c r="G16" s="40">
        <v>1</v>
      </c>
      <c r="H16" s="73" t="s">
        <v>125</v>
      </c>
      <c r="I16" s="61" t="s">
        <v>117</v>
      </c>
    </row>
    <row r="17" spans="1:14" x14ac:dyDescent="0.2">
      <c r="A17" s="10">
        <v>1</v>
      </c>
      <c r="B17" s="24" t="s">
        <v>117</v>
      </c>
      <c r="C17" s="24" t="s">
        <v>117</v>
      </c>
      <c r="D17" s="61" t="s">
        <v>117</v>
      </c>
      <c r="E17" s="62"/>
      <c r="F17" s="62" t="s">
        <v>117</v>
      </c>
      <c r="G17" s="40" t="s">
        <v>117</v>
      </c>
      <c r="H17" s="73" t="s">
        <v>117</v>
      </c>
      <c r="I17" s="61" t="s">
        <v>117</v>
      </c>
    </row>
    <row r="18" spans="1:14" x14ac:dyDescent="0.2">
      <c r="A18" s="10">
        <v>1</v>
      </c>
      <c r="B18" s="24" t="s">
        <v>126</v>
      </c>
      <c r="C18" s="25" t="s">
        <v>117</v>
      </c>
      <c r="D18" s="25" t="s">
        <v>117</v>
      </c>
      <c r="E18" s="25" t="s">
        <v>117</v>
      </c>
      <c r="F18" s="25" t="s">
        <v>117</v>
      </c>
      <c r="G18" s="40">
        <v>6.008</v>
      </c>
      <c r="H18" s="73" t="s">
        <v>2</v>
      </c>
      <c r="I18" s="25" t="s">
        <v>117</v>
      </c>
    </row>
    <row r="19" spans="1:14" x14ac:dyDescent="0.2">
      <c r="A19" s="10">
        <v>1</v>
      </c>
      <c r="B19" s="24" t="s">
        <v>117</v>
      </c>
      <c r="C19" s="25" t="s">
        <v>117</v>
      </c>
      <c r="D19" s="61" t="s">
        <v>117</v>
      </c>
      <c r="E19" s="62" t="s">
        <v>117</v>
      </c>
      <c r="F19" s="62" t="s">
        <v>117</v>
      </c>
      <c r="G19" s="62" t="s">
        <v>117</v>
      </c>
      <c r="H19" s="62" t="s">
        <v>117</v>
      </c>
      <c r="I19" s="61" t="s">
        <v>117</v>
      </c>
    </row>
    <row r="20" spans="1:14" hidden="1" x14ac:dyDescent="0.2">
      <c r="A20" s="10">
        <v>0</v>
      </c>
      <c r="B20" s="24" t="s">
        <v>117</v>
      </c>
      <c r="C20" s="27" t="s">
        <v>117</v>
      </c>
      <c r="D20" s="27" t="s">
        <v>117</v>
      </c>
      <c r="E20" s="24" t="s">
        <v>117</v>
      </c>
      <c r="F20" s="28" t="s">
        <v>117</v>
      </c>
      <c r="G20" s="27" t="s">
        <v>117</v>
      </c>
      <c r="H20" s="24" t="s">
        <v>117</v>
      </c>
      <c r="I20" s="25" t="s">
        <v>117</v>
      </c>
    </row>
    <row r="21" spans="1:14" x14ac:dyDescent="0.2">
      <c r="A21" s="10">
        <v>1</v>
      </c>
      <c r="B21" s="24" t="s">
        <v>187</v>
      </c>
      <c r="C21" s="27" t="s">
        <v>117</v>
      </c>
      <c r="D21" s="27" t="s">
        <v>117</v>
      </c>
      <c r="E21" s="24" t="s">
        <v>117</v>
      </c>
      <c r="F21" s="24" t="s">
        <v>117</v>
      </c>
      <c r="G21" s="24">
        <v>2</v>
      </c>
      <c r="H21" s="24" t="s">
        <v>231</v>
      </c>
      <c r="I21" s="24" t="s">
        <v>117</v>
      </c>
    </row>
    <row r="22" spans="1:14" hidden="1" x14ac:dyDescent="0.2">
      <c r="A22" s="10">
        <v>0</v>
      </c>
      <c r="B22" s="24" t="s">
        <v>117</v>
      </c>
      <c r="C22" s="27" t="s">
        <v>117</v>
      </c>
      <c r="D22" s="29" t="s">
        <v>117</v>
      </c>
      <c r="E22" s="24" t="s">
        <v>117</v>
      </c>
      <c r="F22" s="28" t="s">
        <v>117</v>
      </c>
      <c r="G22" s="27" t="s">
        <v>117</v>
      </c>
      <c r="H22" s="24" t="s">
        <v>117</v>
      </c>
      <c r="I22" s="24" t="s">
        <v>117</v>
      </c>
    </row>
    <row r="23" spans="1:14" hidden="1" x14ac:dyDescent="0.2">
      <c r="A23" s="10">
        <v>0</v>
      </c>
      <c r="B23" s="24" t="s">
        <v>117</v>
      </c>
      <c r="C23" s="27" t="s">
        <v>117</v>
      </c>
      <c r="D23" s="29" t="s">
        <v>117</v>
      </c>
      <c r="E23" s="24" t="s">
        <v>117</v>
      </c>
      <c r="F23" s="28" t="s">
        <v>117</v>
      </c>
      <c r="G23" s="27" t="s">
        <v>117</v>
      </c>
      <c r="H23" s="24" t="s">
        <v>117</v>
      </c>
      <c r="I23" s="24" t="s">
        <v>117</v>
      </c>
    </row>
    <row r="24" spans="1:14" ht="13.5" hidden="1" x14ac:dyDescent="0.2">
      <c r="A24" s="10">
        <v>0</v>
      </c>
      <c r="B24" s="24" t="s">
        <v>117</v>
      </c>
      <c r="C24" s="27" t="s">
        <v>117</v>
      </c>
      <c r="D24" s="29" t="s">
        <v>117</v>
      </c>
      <c r="E24" s="58" t="s">
        <v>117</v>
      </c>
      <c r="F24" s="28" t="s">
        <v>117</v>
      </c>
      <c r="G24" s="27" t="s">
        <v>117</v>
      </c>
      <c r="H24" s="24" t="s">
        <v>117</v>
      </c>
      <c r="I24" s="24" t="s">
        <v>117</v>
      </c>
    </row>
    <row r="25" spans="1:14" hidden="1" x14ac:dyDescent="0.2">
      <c r="A25" s="10">
        <v>0</v>
      </c>
      <c r="B25" s="24" t="s">
        <v>117</v>
      </c>
      <c r="C25" s="27" t="s">
        <v>117</v>
      </c>
      <c r="D25" s="27" t="s">
        <v>117</v>
      </c>
      <c r="E25" s="24" t="s">
        <v>117</v>
      </c>
      <c r="F25" s="28" t="s">
        <v>117</v>
      </c>
      <c r="G25" s="27" t="s">
        <v>117</v>
      </c>
      <c r="H25" s="24" t="s">
        <v>117</v>
      </c>
      <c r="I25" s="24" t="s">
        <v>117</v>
      </c>
    </row>
    <row r="26" spans="1:14" hidden="1" x14ac:dyDescent="0.2">
      <c r="A26" s="10">
        <v>0</v>
      </c>
      <c r="B26" s="24" t="s">
        <v>117</v>
      </c>
      <c r="C26" s="27" t="s">
        <v>117</v>
      </c>
      <c r="D26" s="29" t="s">
        <v>117</v>
      </c>
      <c r="E26" s="24" t="s">
        <v>117</v>
      </c>
      <c r="F26" s="28" t="s">
        <v>117</v>
      </c>
      <c r="G26" s="27" t="s">
        <v>117</v>
      </c>
      <c r="H26" s="24" t="s">
        <v>117</v>
      </c>
      <c r="I26" s="24" t="s">
        <v>117</v>
      </c>
    </row>
    <row r="27" spans="1:14" hidden="1" x14ac:dyDescent="0.2">
      <c r="A27" s="10">
        <v>0</v>
      </c>
      <c r="B27" s="24" t="s">
        <v>117</v>
      </c>
      <c r="C27" s="27" t="s">
        <v>117</v>
      </c>
      <c r="D27" s="27" t="s">
        <v>117</v>
      </c>
      <c r="E27" s="24" t="s">
        <v>117</v>
      </c>
      <c r="F27" s="28" t="s">
        <v>117</v>
      </c>
      <c r="G27" s="27" t="s">
        <v>117</v>
      </c>
      <c r="H27" s="24" t="s">
        <v>117</v>
      </c>
      <c r="I27" s="24" t="s">
        <v>117</v>
      </c>
    </row>
    <row r="28" spans="1:14" x14ac:dyDescent="0.2">
      <c r="A28" s="10">
        <v>1</v>
      </c>
      <c r="B28" s="24"/>
      <c r="C28" s="27" t="s">
        <v>117</v>
      </c>
      <c r="D28" s="61" t="s">
        <v>117</v>
      </c>
      <c r="E28" s="62"/>
      <c r="F28" s="62" t="s">
        <v>117</v>
      </c>
      <c r="G28" s="62" t="s">
        <v>117</v>
      </c>
      <c r="H28" s="62" t="s">
        <v>117</v>
      </c>
      <c r="I28" s="61" t="s">
        <v>117</v>
      </c>
      <c r="L28" s="10" t="s">
        <v>9</v>
      </c>
    </row>
    <row r="29" spans="1:14" x14ac:dyDescent="0.2">
      <c r="A29" s="10">
        <v>1</v>
      </c>
      <c r="B29" s="159">
        <v>0</v>
      </c>
      <c r="C29" s="160" t="s">
        <v>117</v>
      </c>
      <c r="D29" s="161" t="s">
        <v>130</v>
      </c>
      <c r="E29" s="162"/>
      <c r="F29" s="162" t="s">
        <v>131</v>
      </c>
      <c r="G29" s="162" t="s">
        <v>132</v>
      </c>
      <c r="H29" s="162" t="s">
        <v>117</v>
      </c>
      <c r="I29" s="161" t="s">
        <v>133</v>
      </c>
    </row>
    <row r="30" spans="1:14" x14ac:dyDescent="0.2">
      <c r="A30" s="10">
        <v>1</v>
      </c>
      <c r="B30" s="163" t="s">
        <v>134</v>
      </c>
      <c r="C30" s="164" t="s">
        <v>117</v>
      </c>
      <c r="D30" s="165" t="s">
        <v>3</v>
      </c>
      <c r="E30" s="165"/>
      <c r="F30" s="165" t="s">
        <v>135</v>
      </c>
      <c r="G30" s="165" t="s">
        <v>108</v>
      </c>
      <c r="H30" s="165" t="s">
        <v>117</v>
      </c>
      <c r="I30" s="166" t="s">
        <v>136</v>
      </c>
    </row>
    <row r="31" spans="1:14" x14ac:dyDescent="0.2">
      <c r="A31" s="10">
        <v>1</v>
      </c>
      <c r="B31" s="90" t="s">
        <v>137</v>
      </c>
      <c r="C31" s="91" t="s">
        <v>117</v>
      </c>
      <c r="D31" s="91" t="s">
        <v>117</v>
      </c>
      <c r="E31" s="91"/>
      <c r="F31" s="91" t="s">
        <v>117</v>
      </c>
      <c r="G31" s="91" t="s">
        <v>117</v>
      </c>
      <c r="H31" s="91">
        <v>86.631982180720428</v>
      </c>
      <c r="I31" s="91" t="s">
        <v>117</v>
      </c>
      <c r="L31" s="63">
        <f>+H31</f>
        <v>86.631982180720428</v>
      </c>
      <c r="N31" s="218">
        <v>82.105923550942393</v>
      </c>
    </row>
    <row r="32" spans="1:14" hidden="1" x14ac:dyDescent="0.2">
      <c r="A32" s="10">
        <v>0</v>
      </c>
      <c r="B32" s="11" t="s">
        <v>232</v>
      </c>
      <c r="C32" s="75" t="s">
        <v>117</v>
      </c>
      <c r="D32" s="7" t="s">
        <v>117</v>
      </c>
      <c r="E32" s="9" t="s">
        <v>117</v>
      </c>
      <c r="F32" s="81" t="s">
        <v>117</v>
      </c>
      <c r="G32" s="24" t="s">
        <v>117</v>
      </c>
      <c r="H32" s="24" t="s">
        <v>117</v>
      </c>
      <c r="I32" s="24" t="s">
        <v>117</v>
      </c>
    </row>
    <row r="33" spans="1:14" x14ac:dyDescent="0.2">
      <c r="A33" s="10">
        <v>1</v>
      </c>
      <c r="B33" s="26" t="s">
        <v>139</v>
      </c>
      <c r="C33" s="27" t="s">
        <v>117</v>
      </c>
      <c r="D33" s="27">
        <v>10000</v>
      </c>
      <c r="E33" s="27"/>
      <c r="F33" s="71">
        <v>8.6631982180720435E-3</v>
      </c>
      <c r="G33" s="27">
        <v>86.631982180720428</v>
      </c>
      <c r="H33" s="27" t="s">
        <v>117</v>
      </c>
      <c r="I33" s="27">
        <v>0.57773322801848048</v>
      </c>
      <c r="M33" s="63"/>
    </row>
    <row r="34" spans="1:14" x14ac:dyDescent="0.2">
      <c r="A34" s="10">
        <v>1</v>
      </c>
      <c r="B34" s="43" t="s">
        <v>140</v>
      </c>
      <c r="C34" s="91" t="s">
        <v>117</v>
      </c>
      <c r="D34" s="91" t="s">
        <v>117</v>
      </c>
      <c r="E34" s="91"/>
      <c r="F34" s="93" t="s">
        <v>117</v>
      </c>
      <c r="G34" s="91" t="s">
        <v>117</v>
      </c>
      <c r="H34" s="91">
        <v>4176.7983362075292</v>
      </c>
      <c r="I34" s="91" t="s">
        <v>117</v>
      </c>
      <c r="L34" s="10">
        <f>SUBTOTAL(9,G35:G53)</f>
        <v>4176.7983362075274</v>
      </c>
      <c r="M34" s="218"/>
      <c r="N34" s="218">
        <v>99.341479050005859</v>
      </c>
    </row>
    <row r="35" spans="1:14" x14ac:dyDescent="0.2">
      <c r="A35" s="10">
        <v>1</v>
      </c>
      <c r="B35" s="26" t="s">
        <v>141</v>
      </c>
      <c r="C35" s="27" t="s">
        <v>117</v>
      </c>
      <c r="D35" s="27">
        <v>2</v>
      </c>
      <c r="E35" s="27"/>
      <c r="F35" s="71">
        <v>696.67</v>
      </c>
      <c r="G35" s="27">
        <v>1393.34</v>
      </c>
      <c r="H35" s="27" t="s">
        <v>117</v>
      </c>
      <c r="I35" s="27">
        <v>9.2919357916574832</v>
      </c>
      <c r="M35" s="218">
        <v>101.8478721693493</v>
      </c>
    </row>
    <row r="36" spans="1:14" x14ac:dyDescent="0.2">
      <c r="A36" s="10">
        <v>1</v>
      </c>
      <c r="B36" s="26" t="s">
        <v>144</v>
      </c>
      <c r="C36" s="27" t="s">
        <v>117</v>
      </c>
      <c r="D36" s="27">
        <v>2</v>
      </c>
      <c r="E36" s="27"/>
      <c r="F36" s="71">
        <v>5.76</v>
      </c>
      <c r="G36" s="27">
        <v>11.52</v>
      </c>
      <c r="H36" s="27" t="s">
        <v>117</v>
      </c>
      <c r="I36" s="27">
        <v>7.6824824034258846E-2</v>
      </c>
    </row>
    <row r="37" spans="1:14" x14ac:dyDescent="0.2">
      <c r="A37" s="10">
        <v>1</v>
      </c>
      <c r="B37" s="26" t="s">
        <v>143</v>
      </c>
      <c r="C37" s="27" t="s">
        <v>117</v>
      </c>
      <c r="D37" s="27">
        <v>2</v>
      </c>
      <c r="E37" s="27"/>
      <c r="F37" s="71">
        <v>4.76</v>
      </c>
      <c r="G37" s="27">
        <v>9.52</v>
      </c>
      <c r="H37" s="27" t="s">
        <v>117</v>
      </c>
      <c r="I37" s="27">
        <v>6.3487180972755575E-2</v>
      </c>
    </row>
    <row r="38" spans="1:14" x14ac:dyDescent="0.2">
      <c r="A38" s="10">
        <v>1</v>
      </c>
      <c r="B38" s="11" t="s">
        <v>145</v>
      </c>
      <c r="C38" s="75" t="s">
        <v>117</v>
      </c>
      <c r="D38" s="27">
        <v>2.5</v>
      </c>
      <c r="E38" s="9" t="s">
        <v>117</v>
      </c>
      <c r="F38" s="28">
        <v>6.25</v>
      </c>
      <c r="G38" s="27">
        <v>15.625</v>
      </c>
      <c r="H38" s="24" t="s">
        <v>117</v>
      </c>
      <c r="I38" s="24">
        <v>0.10420033641799431</v>
      </c>
    </row>
    <row r="39" spans="1:14" x14ac:dyDescent="0.2">
      <c r="A39" s="10">
        <v>1</v>
      </c>
      <c r="B39" s="11" t="s">
        <v>146</v>
      </c>
      <c r="C39" s="75" t="s">
        <v>117</v>
      </c>
      <c r="D39" s="82">
        <v>967.80626780626767</v>
      </c>
      <c r="E39" s="9" t="s">
        <v>117</v>
      </c>
      <c r="F39" s="28">
        <v>0.28945259555149394</v>
      </c>
      <c r="G39" s="27">
        <v>280.13403620752842</v>
      </c>
      <c r="H39" s="24" t="s">
        <v>117</v>
      </c>
      <c r="I39" s="24">
        <v>1.868163892157124</v>
      </c>
      <c r="M39" s="218">
        <v>81.203083353620315</v>
      </c>
    </row>
    <row r="40" spans="1:14" hidden="1" x14ac:dyDescent="0.2">
      <c r="A40" s="10">
        <v>0</v>
      </c>
      <c r="B40" s="11" t="s">
        <v>53</v>
      </c>
      <c r="C40" s="75" t="s">
        <v>117</v>
      </c>
      <c r="D40" s="82">
        <v>91</v>
      </c>
      <c r="E40" s="9" t="s">
        <v>117</v>
      </c>
      <c r="F40" s="28" t="s">
        <v>117</v>
      </c>
      <c r="G40" s="27" t="s">
        <v>117</v>
      </c>
      <c r="H40" s="24" t="s">
        <v>117</v>
      </c>
      <c r="I40" s="24" t="s">
        <v>117</v>
      </c>
    </row>
    <row r="41" spans="1:14" hidden="1" x14ac:dyDescent="0.2">
      <c r="A41" s="10">
        <v>0</v>
      </c>
      <c r="B41" s="26" t="s">
        <v>12</v>
      </c>
      <c r="C41" s="27" t="s">
        <v>117</v>
      </c>
      <c r="D41" s="27">
        <v>44</v>
      </c>
      <c r="E41" s="27" t="s">
        <v>117</v>
      </c>
      <c r="F41" s="71" t="s">
        <v>117</v>
      </c>
      <c r="G41" s="27" t="s">
        <v>117</v>
      </c>
      <c r="H41" s="27" t="s">
        <v>117</v>
      </c>
      <c r="I41" s="27" t="s">
        <v>117</v>
      </c>
    </row>
    <row r="42" spans="1:14" hidden="1" x14ac:dyDescent="0.2">
      <c r="A42" s="10">
        <v>0</v>
      </c>
      <c r="B42" s="26" t="s">
        <v>54</v>
      </c>
      <c r="C42" s="27" t="s">
        <v>117</v>
      </c>
      <c r="D42" s="27">
        <v>225</v>
      </c>
      <c r="E42" s="27" t="s">
        <v>117</v>
      </c>
      <c r="F42" s="71" t="s">
        <v>117</v>
      </c>
      <c r="G42" s="27" t="s">
        <v>117</v>
      </c>
      <c r="H42" s="27" t="s">
        <v>117</v>
      </c>
      <c r="I42" s="27" t="s">
        <v>117</v>
      </c>
    </row>
    <row r="43" spans="1:14" x14ac:dyDescent="0.2">
      <c r="A43" s="10">
        <v>1</v>
      </c>
      <c r="B43" s="26" t="s">
        <v>147</v>
      </c>
      <c r="C43" s="27" t="s">
        <v>117</v>
      </c>
      <c r="D43" s="27" t="s">
        <v>117</v>
      </c>
      <c r="E43" s="27"/>
      <c r="F43" s="71" t="s">
        <v>117</v>
      </c>
      <c r="G43" s="27">
        <v>665.69929999999931</v>
      </c>
      <c r="H43" s="27" t="s">
        <v>117</v>
      </c>
      <c r="I43" s="27">
        <v>4.4394298248462878</v>
      </c>
    </row>
    <row r="44" spans="1:14" hidden="1" x14ac:dyDescent="0.2">
      <c r="A44" s="10">
        <v>0</v>
      </c>
      <c r="B44" s="26" t="s">
        <v>191</v>
      </c>
      <c r="C44" s="27" t="s">
        <v>117</v>
      </c>
      <c r="D44" s="27">
        <v>4</v>
      </c>
      <c r="E44" s="27"/>
      <c r="F44" s="71">
        <v>15.450000000000001</v>
      </c>
      <c r="G44" s="27">
        <v>61.800000000000004</v>
      </c>
      <c r="H44" s="27" t="s">
        <v>117</v>
      </c>
      <c r="I44" s="27">
        <v>0.41213317060045107</v>
      </c>
    </row>
    <row r="45" spans="1:14" hidden="1" x14ac:dyDescent="0.2">
      <c r="A45" s="10">
        <v>0</v>
      </c>
      <c r="B45" s="26" t="s">
        <v>192</v>
      </c>
      <c r="C45" s="27" t="s">
        <v>117</v>
      </c>
      <c r="D45" s="27">
        <v>2</v>
      </c>
      <c r="E45" s="27"/>
      <c r="F45" s="71">
        <v>44.5578</v>
      </c>
      <c r="G45" s="27">
        <v>89.115600000000001</v>
      </c>
      <c r="H45" s="27" t="s">
        <v>117</v>
      </c>
      <c r="I45" s="27">
        <v>0.59429603200585046</v>
      </c>
    </row>
    <row r="46" spans="1:14" hidden="1" x14ac:dyDescent="0.2">
      <c r="A46" s="10">
        <v>0</v>
      </c>
      <c r="B46" s="26" t="s">
        <v>233</v>
      </c>
      <c r="C46" s="27" t="s">
        <v>117</v>
      </c>
      <c r="D46" s="27">
        <v>5</v>
      </c>
      <c r="E46" s="27"/>
      <c r="F46" s="71">
        <v>34.608000000000004</v>
      </c>
      <c r="G46" s="27">
        <v>173.04000000000002</v>
      </c>
      <c r="H46" s="27" t="s">
        <v>117</v>
      </c>
      <c r="I46" s="27">
        <v>1.1539728776812632</v>
      </c>
    </row>
    <row r="47" spans="1:14" hidden="1" x14ac:dyDescent="0.2">
      <c r="A47" s="10">
        <v>0</v>
      </c>
      <c r="B47" s="26" t="s">
        <v>234</v>
      </c>
      <c r="C47" s="27" t="s">
        <v>117</v>
      </c>
      <c r="D47" s="27">
        <v>0.75</v>
      </c>
      <c r="E47" s="27"/>
      <c r="F47" s="71">
        <v>73.912800000000004</v>
      </c>
      <c r="G47" s="27">
        <v>55.434600000000003</v>
      </c>
      <c r="H47" s="27" t="s">
        <v>117</v>
      </c>
      <c r="I47" s="27">
        <v>0.36968345402860464</v>
      </c>
    </row>
    <row r="48" spans="1:14" hidden="1" x14ac:dyDescent="0.2">
      <c r="A48" s="10">
        <v>0</v>
      </c>
      <c r="B48" s="26" t="s">
        <v>197</v>
      </c>
      <c r="C48" s="27" t="s">
        <v>117</v>
      </c>
      <c r="D48" s="27">
        <v>1</v>
      </c>
      <c r="E48" s="27"/>
      <c r="F48" s="71">
        <v>62.1708</v>
      </c>
      <c r="G48" s="27">
        <v>62.1708</v>
      </c>
      <c r="H48" s="80" t="s">
        <v>117</v>
      </c>
      <c r="I48" s="27">
        <v>0.41460596962405383</v>
      </c>
    </row>
    <row r="49" spans="1:14" hidden="1" x14ac:dyDescent="0.2">
      <c r="A49" s="10">
        <v>0</v>
      </c>
      <c r="B49" s="26" t="s">
        <v>235</v>
      </c>
      <c r="C49" s="27" t="s">
        <v>117</v>
      </c>
      <c r="D49" s="27">
        <v>0.8</v>
      </c>
      <c r="E49" s="27"/>
      <c r="F49" s="71">
        <v>95.79</v>
      </c>
      <c r="G49" s="27">
        <v>76.632000000000005</v>
      </c>
      <c r="H49" s="27" t="s">
        <v>117</v>
      </c>
      <c r="I49" s="27">
        <v>0.51104513154455933</v>
      </c>
    </row>
    <row r="50" spans="1:14" hidden="1" x14ac:dyDescent="0.2">
      <c r="A50" s="10">
        <v>0</v>
      </c>
      <c r="B50" s="26" t="s">
        <v>153</v>
      </c>
      <c r="C50" s="27" t="s">
        <v>117</v>
      </c>
      <c r="D50" s="27">
        <v>0.75</v>
      </c>
      <c r="E50" s="27"/>
      <c r="F50" s="71">
        <v>64.89</v>
      </c>
      <c r="G50" s="27">
        <v>48.667500000000004</v>
      </c>
      <c r="H50" s="27" t="s">
        <v>117</v>
      </c>
      <c r="I50" s="27">
        <v>0.32455487184785525</v>
      </c>
    </row>
    <row r="51" spans="1:14" hidden="1" x14ac:dyDescent="0.2">
      <c r="A51" s="10">
        <v>0</v>
      </c>
      <c r="B51" s="26" t="s">
        <v>154</v>
      </c>
      <c r="C51" s="27" t="s">
        <v>117</v>
      </c>
      <c r="D51" s="27">
        <v>1.5</v>
      </c>
      <c r="E51" s="27"/>
      <c r="F51" s="71">
        <v>44.083999999999996</v>
      </c>
      <c r="G51" s="27">
        <v>66.125999999999991</v>
      </c>
      <c r="H51" s="27" t="s">
        <v>117</v>
      </c>
      <c r="I51" s="27">
        <v>0.44098249254248256</v>
      </c>
      <c r="L51" s="63"/>
    </row>
    <row r="52" spans="1:14" hidden="1" x14ac:dyDescent="0.2">
      <c r="A52" s="10">
        <v>0</v>
      </c>
      <c r="B52" s="26" t="s">
        <v>200</v>
      </c>
      <c r="C52" s="27" t="s">
        <v>117</v>
      </c>
      <c r="D52" s="27">
        <v>1.6</v>
      </c>
      <c r="E52" s="27"/>
      <c r="F52" s="71">
        <v>20.445500000000003</v>
      </c>
      <c r="G52" s="27">
        <v>32.712800000000009</v>
      </c>
      <c r="H52" s="27" t="s">
        <v>117</v>
      </c>
      <c r="I52" s="27">
        <v>0.21815582497117214</v>
      </c>
    </row>
    <row r="53" spans="1:14" x14ac:dyDescent="0.2">
      <c r="A53" s="10">
        <v>1</v>
      </c>
      <c r="B53" s="26" t="s">
        <v>156</v>
      </c>
      <c r="C53" s="27" t="s">
        <v>117</v>
      </c>
      <c r="D53" s="27">
        <v>3200</v>
      </c>
      <c r="E53" s="27"/>
      <c r="F53" s="71">
        <v>0.56279999999999997</v>
      </c>
      <c r="G53" s="27">
        <v>1800.9599999999998</v>
      </c>
      <c r="H53" s="27" t="s">
        <v>117</v>
      </c>
      <c r="I53" s="27">
        <v>12.010280824022464</v>
      </c>
      <c r="L53" s="10">
        <f>SUBTOTAL(9,G54:G74)</f>
        <v>3018.0494848647618</v>
      </c>
      <c r="N53" s="218" t="e">
        <v>#VALUE!</v>
      </c>
    </row>
    <row r="54" spans="1:14" s="176" customFormat="1" x14ac:dyDescent="0.2">
      <c r="A54" s="176">
        <v>1</v>
      </c>
      <c r="B54" s="43" t="s">
        <v>157</v>
      </c>
      <c r="C54" s="91" t="s">
        <v>117</v>
      </c>
      <c r="D54" s="91" t="s">
        <v>117</v>
      </c>
      <c r="E54" s="91"/>
      <c r="F54" s="93" t="s">
        <v>117</v>
      </c>
      <c r="G54" s="91" t="s">
        <v>117</v>
      </c>
      <c r="H54" s="91">
        <v>3018.0494848647618</v>
      </c>
      <c r="I54" s="91" t="s">
        <v>117</v>
      </c>
    </row>
    <row r="55" spans="1:14" x14ac:dyDescent="0.2">
      <c r="A55" s="10">
        <v>1</v>
      </c>
      <c r="B55" s="11" t="s">
        <v>158</v>
      </c>
      <c r="C55" s="75" t="s">
        <v>117</v>
      </c>
      <c r="D55" s="27">
        <v>1.6</v>
      </c>
      <c r="E55" s="9" t="s">
        <v>117</v>
      </c>
      <c r="F55" s="28">
        <v>45</v>
      </c>
      <c r="G55" s="7">
        <v>72</v>
      </c>
      <c r="H55" s="9" t="s">
        <v>117</v>
      </c>
      <c r="I55" s="24">
        <v>0.48015515021411781</v>
      </c>
    </row>
    <row r="56" spans="1:14" x14ac:dyDescent="0.2">
      <c r="A56" s="10">
        <v>1</v>
      </c>
      <c r="B56" s="11" t="s">
        <v>159</v>
      </c>
      <c r="C56" s="75" t="s">
        <v>117</v>
      </c>
      <c r="D56" s="27">
        <v>2875</v>
      </c>
      <c r="E56" s="9" t="s">
        <v>117</v>
      </c>
      <c r="F56" s="154">
        <v>0.2</v>
      </c>
      <c r="G56" s="7">
        <v>575</v>
      </c>
      <c r="H56" s="9" t="s">
        <v>117</v>
      </c>
      <c r="I56" s="24">
        <v>3.8345723801821907</v>
      </c>
      <c r="M56" s="218">
        <v>100</v>
      </c>
    </row>
    <row r="57" spans="1:14" x14ac:dyDescent="0.2">
      <c r="A57" s="10">
        <v>1</v>
      </c>
      <c r="B57" s="11" t="s">
        <v>160</v>
      </c>
      <c r="C57" s="75" t="s">
        <v>117</v>
      </c>
      <c r="D57" s="27">
        <v>1200000</v>
      </c>
      <c r="E57" s="9" t="s">
        <v>117</v>
      </c>
      <c r="F57" s="28">
        <v>2.5000000000000001E-4</v>
      </c>
      <c r="G57" s="27">
        <v>300</v>
      </c>
      <c r="H57" s="9" t="s">
        <v>117</v>
      </c>
      <c r="I57" s="24">
        <v>2.0006464592254907</v>
      </c>
    </row>
    <row r="58" spans="1:14" x14ac:dyDescent="0.2">
      <c r="A58" s="10">
        <v>1</v>
      </c>
      <c r="B58" s="11" t="s">
        <v>161</v>
      </c>
      <c r="C58" s="75" t="s">
        <v>117</v>
      </c>
      <c r="D58" s="27">
        <v>32000</v>
      </c>
      <c r="E58" s="9" t="s">
        <v>117</v>
      </c>
      <c r="F58" s="28">
        <v>0.05</v>
      </c>
      <c r="G58" s="7">
        <v>1600</v>
      </c>
      <c r="H58" s="9" t="s">
        <v>117</v>
      </c>
      <c r="I58" s="24">
        <v>10.670114449202616</v>
      </c>
    </row>
    <row r="59" spans="1:14" hidden="1" x14ac:dyDescent="0.2">
      <c r="A59" s="10">
        <v>0</v>
      </c>
      <c r="B59" s="11">
        <v>0</v>
      </c>
      <c r="C59" s="75" t="s">
        <v>117</v>
      </c>
      <c r="D59" s="27" t="s">
        <v>117</v>
      </c>
      <c r="E59" s="9" t="s">
        <v>117</v>
      </c>
      <c r="F59" s="9" t="s">
        <v>117</v>
      </c>
      <c r="G59" s="7" t="s">
        <v>117</v>
      </c>
      <c r="H59" s="9" t="s">
        <v>117</v>
      </c>
      <c r="I59" s="24" t="s">
        <v>117</v>
      </c>
    </row>
    <row r="60" spans="1:14" hidden="1" x14ac:dyDescent="0.2">
      <c r="A60" s="10">
        <v>0</v>
      </c>
      <c r="B60" s="11">
        <v>0</v>
      </c>
      <c r="C60" s="75" t="s">
        <v>117</v>
      </c>
      <c r="D60" s="27" t="s">
        <v>117</v>
      </c>
      <c r="E60" s="9" t="s">
        <v>117</v>
      </c>
      <c r="F60" s="9" t="s">
        <v>117</v>
      </c>
      <c r="G60" s="7" t="s">
        <v>117</v>
      </c>
      <c r="H60" s="9" t="s">
        <v>117</v>
      </c>
      <c r="I60" s="24" t="s">
        <v>117</v>
      </c>
    </row>
    <row r="61" spans="1:14" hidden="1" x14ac:dyDescent="0.2">
      <c r="A61" s="10">
        <v>0</v>
      </c>
      <c r="B61" s="11">
        <v>0</v>
      </c>
      <c r="C61" s="75" t="s">
        <v>117</v>
      </c>
      <c r="D61" s="27" t="s">
        <v>117</v>
      </c>
      <c r="E61" s="9" t="s">
        <v>117</v>
      </c>
      <c r="F61" s="9" t="s">
        <v>117</v>
      </c>
      <c r="G61" s="7" t="s">
        <v>117</v>
      </c>
      <c r="H61" s="9" t="s">
        <v>117</v>
      </c>
      <c r="I61" s="24" t="s">
        <v>117</v>
      </c>
    </row>
    <row r="62" spans="1:14" hidden="1" x14ac:dyDescent="0.2">
      <c r="A62" s="10">
        <v>0</v>
      </c>
      <c r="B62" s="11">
        <v>0</v>
      </c>
      <c r="C62" s="75" t="s">
        <v>117</v>
      </c>
      <c r="D62" s="27" t="s">
        <v>117</v>
      </c>
      <c r="E62" s="9" t="s">
        <v>117</v>
      </c>
      <c r="F62" s="9" t="s">
        <v>117</v>
      </c>
      <c r="G62" s="7" t="s">
        <v>117</v>
      </c>
      <c r="H62" s="9" t="s">
        <v>117</v>
      </c>
      <c r="I62" s="24" t="s">
        <v>117</v>
      </c>
    </row>
    <row r="63" spans="1:14" hidden="1" x14ac:dyDescent="0.2">
      <c r="A63" s="10">
        <v>0</v>
      </c>
      <c r="B63" s="11">
        <v>0</v>
      </c>
      <c r="C63" s="75" t="s">
        <v>117</v>
      </c>
      <c r="D63" s="27" t="s">
        <v>117</v>
      </c>
      <c r="E63" s="9" t="s">
        <v>117</v>
      </c>
      <c r="F63" s="9" t="s">
        <v>117</v>
      </c>
      <c r="G63" s="7" t="s">
        <v>117</v>
      </c>
      <c r="H63" s="9" t="s">
        <v>117</v>
      </c>
      <c r="I63" s="24" t="s">
        <v>117</v>
      </c>
    </row>
    <row r="64" spans="1:14" hidden="1" x14ac:dyDescent="0.2">
      <c r="A64" s="10">
        <v>0</v>
      </c>
      <c r="B64" s="11">
        <v>0</v>
      </c>
      <c r="C64" s="75" t="s">
        <v>117</v>
      </c>
      <c r="D64" s="27" t="s">
        <v>117</v>
      </c>
      <c r="E64" s="9" t="s">
        <v>117</v>
      </c>
      <c r="F64" s="9" t="s">
        <v>117</v>
      </c>
      <c r="G64" s="7" t="s">
        <v>117</v>
      </c>
      <c r="H64" s="9" t="s">
        <v>117</v>
      </c>
      <c r="I64" s="24" t="s">
        <v>117</v>
      </c>
    </row>
    <row r="65" spans="1:14" hidden="1" x14ac:dyDescent="0.2">
      <c r="A65" s="10">
        <v>0</v>
      </c>
      <c r="B65" s="11">
        <v>0</v>
      </c>
      <c r="C65" s="75" t="s">
        <v>117</v>
      </c>
      <c r="D65" s="27" t="s">
        <v>117</v>
      </c>
      <c r="E65" s="9" t="s">
        <v>117</v>
      </c>
      <c r="F65" s="9" t="s">
        <v>117</v>
      </c>
      <c r="G65" s="7" t="s">
        <v>117</v>
      </c>
      <c r="H65" s="9" t="s">
        <v>117</v>
      </c>
      <c r="I65" s="24" t="s">
        <v>117</v>
      </c>
    </row>
    <row r="66" spans="1:14" hidden="1" x14ac:dyDescent="0.2">
      <c r="A66" s="10">
        <v>0</v>
      </c>
      <c r="B66" s="11">
        <v>0</v>
      </c>
      <c r="C66" s="75" t="s">
        <v>117</v>
      </c>
      <c r="D66" s="27" t="s">
        <v>117</v>
      </c>
      <c r="E66" s="9" t="s">
        <v>117</v>
      </c>
      <c r="F66" s="9" t="s">
        <v>117</v>
      </c>
      <c r="G66" s="7" t="s">
        <v>117</v>
      </c>
      <c r="H66" s="9" t="s">
        <v>117</v>
      </c>
      <c r="I66" s="24" t="s">
        <v>117</v>
      </c>
    </row>
    <row r="67" spans="1:14" hidden="1" x14ac:dyDescent="0.2">
      <c r="A67" s="10">
        <v>0</v>
      </c>
      <c r="B67" s="11">
        <v>0</v>
      </c>
      <c r="C67" s="75" t="s">
        <v>117</v>
      </c>
      <c r="D67" s="27" t="s">
        <v>117</v>
      </c>
      <c r="E67" s="9" t="s">
        <v>117</v>
      </c>
      <c r="F67" s="9" t="s">
        <v>117</v>
      </c>
      <c r="G67" s="7" t="s">
        <v>117</v>
      </c>
      <c r="H67" s="9" t="s">
        <v>117</v>
      </c>
      <c r="I67" s="24" t="s">
        <v>117</v>
      </c>
    </row>
    <row r="68" spans="1:14" hidden="1" x14ac:dyDescent="0.2">
      <c r="A68" s="10">
        <v>0</v>
      </c>
      <c r="B68" s="11">
        <v>0</v>
      </c>
      <c r="C68" s="75" t="s">
        <v>117</v>
      </c>
      <c r="D68" s="27" t="s">
        <v>117</v>
      </c>
      <c r="E68" s="9" t="s">
        <v>117</v>
      </c>
      <c r="F68" s="9" t="s">
        <v>117</v>
      </c>
      <c r="G68" s="7" t="s">
        <v>117</v>
      </c>
      <c r="H68" s="9" t="s">
        <v>117</v>
      </c>
      <c r="I68" s="24" t="s">
        <v>117</v>
      </c>
    </row>
    <row r="69" spans="1:14" hidden="1" x14ac:dyDescent="0.2">
      <c r="A69" s="10">
        <v>0</v>
      </c>
      <c r="B69" s="11">
        <v>0</v>
      </c>
      <c r="C69" s="75" t="s">
        <v>117</v>
      </c>
      <c r="D69" s="27" t="s">
        <v>117</v>
      </c>
      <c r="E69" s="9" t="s">
        <v>117</v>
      </c>
      <c r="F69" s="9" t="s">
        <v>117</v>
      </c>
      <c r="G69" s="7" t="s">
        <v>117</v>
      </c>
      <c r="H69" s="9" t="s">
        <v>117</v>
      </c>
      <c r="I69" s="24" t="s">
        <v>117</v>
      </c>
    </row>
    <row r="70" spans="1:14" hidden="1" x14ac:dyDescent="0.2">
      <c r="A70" s="10">
        <v>0</v>
      </c>
      <c r="B70" s="11">
        <v>0</v>
      </c>
      <c r="C70" s="75" t="s">
        <v>117</v>
      </c>
      <c r="D70" s="27" t="s">
        <v>117</v>
      </c>
      <c r="E70" s="9" t="s">
        <v>117</v>
      </c>
      <c r="F70" s="9" t="s">
        <v>117</v>
      </c>
      <c r="G70" s="7" t="s">
        <v>117</v>
      </c>
      <c r="H70" s="9" t="s">
        <v>117</v>
      </c>
      <c r="I70" s="24" t="s">
        <v>117</v>
      </c>
    </row>
    <row r="71" spans="1:14" hidden="1" x14ac:dyDescent="0.2">
      <c r="A71" s="10">
        <v>0</v>
      </c>
      <c r="B71" s="11">
        <v>0</v>
      </c>
      <c r="C71" s="75" t="s">
        <v>117</v>
      </c>
      <c r="D71" s="27" t="s">
        <v>117</v>
      </c>
      <c r="E71" s="9" t="s">
        <v>117</v>
      </c>
      <c r="F71" s="9" t="s">
        <v>117</v>
      </c>
      <c r="G71" s="7" t="s">
        <v>117</v>
      </c>
      <c r="H71" s="9" t="s">
        <v>117</v>
      </c>
      <c r="I71" s="24" t="s">
        <v>117</v>
      </c>
    </row>
    <row r="72" spans="1:14" hidden="1" x14ac:dyDescent="0.2">
      <c r="A72" s="10">
        <v>0</v>
      </c>
      <c r="B72" s="11">
        <v>0</v>
      </c>
      <c r="C72" s="75" t="s">
        <v>117</v>
      </c>
      <c r="D72" s="27" t="s">
        <v>117</v>
      </c>
      <c r="E72" s="9" t="s">
        <v>117</v>
      </c>
      <c r="F72" s="9" t="s">
        <v>117</v>
      </c>
      <c r="G72" s="7" t="s">
        <v>117</v>
      </c>
      <c r="H72" s="9" t="s">
        <v>117</v>
      </c>
      <c r="I72" s="24" t="s">
        <v>117</v>
      </c>
    </row>
    <row r="73" spans="1:14" x14ac:dyDescent="0.2">
      <c r="A73" s="10">
        <v>1</v>
      </c>
      <c r="B73" s="11" t="s">
        <v>163</v>
      </c>
      <c r="C73" s="9" t="s">
        <v>117</v>
      </c>
      <c r="D73" s="27" t="s">
        <v>117</v>
      </c>
      <c r="E73" s="77" t="s">
        <v>117</v>
      </c>
      <c r="F73" s="71" t="s">
        <v>117</v>
      </c>
      <c r="G73" s="30">
        <v>450.6</v>
      </c>
      <c r="H73" s="24" t="s">
        <v>117</v>
      </c>
      <c r="I73" s="24">
        <v>3.0049709817566872</v>
      </c>
      <c r="M73" s="218">
        <v>100</v>
      </c>
    </row>
    <row r="74" spans="1:14" x14ac:dyDescent="0.2">
      <c r="A74" s="10">
        <v>1</v>
      </c>
      <c r="B74" s="26" t="s">
        <v>164</v>
      </c>
      <c r="C74" s="24" t="s">
        <v>117</v>
      </c>
      <c r="D74" s="27" t="s">
        <v>117</v>
      </c>
      <c r="E74" s="27"/>
      <c r="F74" s="71" t="s">
        <v>117</v>
      </c>
      <c r="G74" s="27">
        <v>20.449484864761914</v>
      </c>
      <c r="H74" s="27" t="s">
        <v>117</v>
      </c>
      <c r="I74" s="27">
        <v>0.13637396495890394</v>
      </c>
    </row>
    <row r="75" spans="1:14" x14ac:dyDescent="0.2">
      <c r="A75" s="10">
        <v>1</v>
      </c>
      <c r="B75" s="94" t="s">
        <v>165</v>
      </c>
      <c r="C75" s="95" t="s">
        <v>117</v>
      </c>
      <c r="D75" s="27" t="s">
        <v>117</v>
      </c>
      <c r="E75" s="91"/>
      <c r="F75" s="93" t="s">
        <v>117</v>
      </c>
      <c r="G75" s="91" t="s">
        <v>117</v>
      </c>
      <c r="H75" s="91">
        <v>856.34358730158749</v>
      </c>
      <c r="I75" s="91" t="s">
        <v>117</v>
      </c>
      <c r="L75" s="63">
        <f>SUM(G76:G81)</f>
        <v>856.34358730158749</v>
      </c>
      <c r="N75" s="218">
        <v>100.95367889221558</v>
      </c>
    </row>
    <row r="76" spans="1:14" x14ac:dyDescent="0.2">
      <c r="A76" s="10">
        <v>1</v>
      </c>
      <c r="B76" s="26" t="s">
        <v>236</v>
      </c>
      <c r="C76" s="24" t="s">
        <v>117</v>
      </c>
      <c r="D76" s="27">
        <v>0.8</v>
      </c>
      <c r="E76" s="27" t="s">
        <v>117</v>
      </c>
      <c r="F76" s="71" t="s">
        <v>117</v>
      </c>
      <c r="G76" s="27">
        <v>473.01025396825418</v>
      </c>
      <c r="H76" s="27" t="s">
        <v>117</v>
      </c>
      <c r="I76" s="27">
        <v>3.1544209659297926</v>
      </c>
      <c r="M76" s="218">
        <v>101.74000000000001</v>
      </c>
    </row>
    <row r="77" spans="1:14" x14ac:dyDescent="0.2">
      <c r="A77" s="10">
        <v>1</v>
      </c>
      <c r="B77" s="26" t="s">
        <v>202</v>
      </c>
      <c r="C77" s="24" t="s">
        <v>117</v>
      </c>
      <c r="D77" s="27">
        <v>46</v>
      </c>
      <c r="E77" s="27"/>
      <c r="F77" s="71" t="s">
        <v>117</v>
      </c>
      <c r="G77" s="27">
        <v>383.33333333333331</v>
      </c>
      <c r="H77" s="27" t="s">
        <v>117</v>
      </c>
      <c r="I77" s="27">
        <v>2.556381586788127</v>
      </c>
      <c r="M77" s="218">
        <v>100</v>
      </c>
    </row>
    <row r="78" spans="1:14" hidden="1" x14ac:dyDescent="0.2">
      <c r="A78" s="10">
        <v>0</v>
      </c>
      <c r="B78" s="26">
        <v>0</v>
      </c>
      <c r="C78" s="24" t="s">
        <v>117</v>
      </c>
      <c r="D78" s="27" t="s">
        <v>117</v>
      </c>
      <c r="E78" s="27"/>
      <c r="F78" s="27" t="s">
        <v>117</v>
      </c>
      <c r="G78" s="27" t="s">
        <v>117</v>
      </c>
      <c r="H78" s="27" t="s">
        <v>117</v>
      </c>
      <c r="I78" s="27" t="s">
        <v>117</v>
      </c>
    </row>
    <row r="79" spans="1:14" hidden="1" x14ac:dyDescent="0.2">
      <c r="A79" s="10">
        <v>0</v>
      </c>
      <c r="B79" s="26">
        <v>0</v>
      </c>
      <c r="C79" s="24" t="s">
        <v>117</v>
      </c>
      <c r="D79" s="27" t="s">
        <v>117</v>
      </c>
      <c r="E79" s="27" t="s">
        <v>117</v>
      </c>
      <c r="F79" s="27" t="s">
        <v>117</v>
      </c>
      <c r="G79" s="27" t="s">
        <v>117</v>
      </c>
      <c r="H79" s="27" t="s">
        <v>117</v>
      </c>
      <c r="I79" s="27" t="s">
        <v>117</v>
      </c>
    </row>
    <row r="80" spans="1:14" hidden="1" x14ac:dyDescent="0.2">
      <c r="A80" s="10">
        <v>0</v>
      </c>
      <c r="B80" s="26">
        <v>0</v>
      </c>
      <c r="C80" s="24" t="s">
        <v>117</v>
      </c>
      <c r="D80" s="27" t="s">
        <v>117</v>
      </c>
      <c r="E80" s="27" t="s">
        <v>117</v>
      </c>
      <c r="F80" s="27" t="s">
        <v>117</v>
      </c>
      <c r="G80" s="27" t="s">
        <v>117</v>
      </c>
      <c r="H80" s="27" t="s">
        <v>117</v>
      </c>
      <c r="I80" s="27" t="s">
        <v>117</v>
      </c>
    </row>
    <row r="81" spans="1:14" hidden="1" x14ac:dyDescent="0.2">
      <c r="A81" s="10">
        <v>0</v>
      </c>
      <c r="B81" s="11">
        <v>0</v>
      </c>
      <c r="C81" s="9" t="s">
        <v>117</v>
      </c>
      <c r="D81" s="27" t="s">
        <v>117</v>
      </c>
      <c r="E81" s="77" t="s">
        <v>117</v>
      </c>
      <c r="F81" s="75" t="s">
        <v>117</v>
      </c>
      <c r="G81" s="83" t="s">
        <v>117</v>
      </c>
      <c r="H81" s="9" t="s">
        <v>117</v>
      </c>
      <c r="I81" s="24" t="s">
        <v>117</v>
      </c>
    </row>
    <row r="82" spans="1:14" x14ac:dyDescent="0.2">
      <c r="A82" s="10">
        <v>1</v>
      </c>
      <c r="B82" s="94" t="s">
        <v>167</v>
      </c>
      <c r="C82" s="95" t="s">
        <v>117</v>
      </c>
      <c r="D82" s="27" t="s">
        <v>117</v>
      </c>
      <c r="E82" s="91"/>
      <c r="F82" s="93" t="s">
        <v>117</v>
      </c>
      <c r="G82" s="91" t="s">
        <v>117</v>
      </c>
      <c r="H82" s="91">
        <v>4395.7724903112176</v>
      </c>
      <c r="I82" s="91" t="s">
        <v>117</v>
      </c>
      <c r="L82" s="63">
        <f>SUM(G83:G84)</f>
        <v>4395.7724903112176</v>
      </c>
      <c r="N82" s="218">
        <v>104.23180606102001</v>
      </c>
    </row>
    <row r="83" spans="1:14" x14ac:dyDescent="0.2">
      <c r="A83" s="10">
        <v>1</v>
      </c>
      <c r="B83" s="31" t="s">
        <v>168</v>
      </c>
      <c r="C83" s="24" t="s">
        <v>117</v>
      </c>
      <c r="D83" s="27">
        <v>94.055737772487163</v>
      </c>
      <c r="E83" s="27"/>
      <c r="F83" s="71">
        <v>21.695475364232784</v>
      </c>
      <c r="G83" s="27">
        <v>2040.5839417077341</v>
      </c>
      <c r="H83" s="27" t="s">
        <v>117</v>
      </c>
      <c r="I83" s="27">
        <v>13.608290125766578</v>
      </c>
    </row>
    <row r="84" spans="1:14" x14ac:dyDescent="0.2">
      <c r="A84" s="10">
        <v>1</v>
      </c>
      <c r="B84" s="31" t="s">
        <v>169</v>
      </c>
      <c r="C84" s="24" t="s">
        <v>117</v>
      </c>
      <c r="D84" s="27">
        <v>381.47095930911792</v>
      </c>
      <c r="E84" s="27"/>
      <c r="F84" s="71">
        <v>6.1739655172413794</v>
      </c>
      <c r="G84" s="27">
        <v>2355.1885486034835</v>
      </c>
      <c r="H84" s="27" t="s">
        <v>117</v>
      </c>
      <c r="I84" s="27">
        <v>15.706332101906606</v>
      </c>
    </row>
    <row r="85" spans="1:14" x14ac:dyDescent="0.2">
      <c r="A85" s="10">
        <v>1</v>
      </c>
      <c r="B85" s="94" t="s">
        <v>170</v>
      </c>
      <c r="C85" s="95" t="s">
        <v>117</v>
      </c>
      <c r="D85" s="27" t="s">
        <v>117</v>
      </c>
      <c r="E85" s="91"/>
      <c r="F85" s="93" t="s">
        <v>117</v>
      </c>
      <c r="G85" s="91" t="s">
        <v>117</v>
      </c>
      <c r="H85" s="91">
        <v>1918.8227958413661</v>
      </c>
      <c r="I85" s="91" t="s">
        <v>117</v>
      </c>
      <c r="L85" s="63">
        <f>SUM(G86:G91)</f>
        <v>1918.8227958413661</v>
      </c>
      <c r="N85" s="218">
        <v>105.98428521263834</v>
      </c>
    </row>
    <row r="86" spans="1:14" hidden="1" x14ac:dyDescent="0.2">
      <c r="A86" s="10">
        <v>0</v>
      </c>
      <c r="B86" s="12" t="s">
        <v>171</v>
      </c>
      <c r="C86" s="9" t="s">
        <v>117</v>
      </c>
      <c r="D86" s="27" t="s">
        <v>117</v>
      </c>
      <c r="E86" s="77" t="s">
        <v>117</v>
      </c>
      <c r="F86" s="84" t="s">
        <v>117</v>
      </c>
      <c r="G86" s="8" t="s">
        <v>117</v>
      </c>
      <c r="H86" s="9" t="s">
        <v>117</v>
      </c>
      <c r="I86" s="24" t="s">
        <v>117</v>
      </c>
    </row>
    <row r="87" spans="1:14" x14ac:dyDescent="0.2">
      <c r="A87" s="10">
        <v>1</v>
      </c>
      <c r="B87" s="31" t="s">
        <v>172</v>
      </c>
      <c r="C87" s="24" t="s">
        <v>117</v>
      </c>
      <c r="D87" s="27" t="s">
        <v>117</v>
      </c>
      <c r="E87" s="27"/>
      <c r="F87" s="71" t="s">
        <v>117</v>
      </c>
      <c r="G87" s="27">
        <v>776.51540764487913</v>
      </c>
      <c r="H87" s="27" t="s">
        <v>117</v>
      </c>
      <c r="I87" s="27">
        <v>5.1784426694625534</v>
      </c>
    </row>
    <row r="88" spans="1:14" x14ac:dyDescent="0.2">
      <c r="A88" s="10">
        <v>1</v>
      </c>
      <c r="B88" s="31" t="s">
        <v>173</v>
      </c>
      <c r="C88" s="24" t="s">
        <v>117</v>
      </c>
      <c r="D88" s="27" t="s">
        <v>117</v>
      </c>
      <c r="E88" s="27"/>
      <c r="F88" s="71" t="s">
        <v>117</v>
      </c>
      <c r="G88" s="27">
        <v>855.17839862400297</v>
      </c>
      <c r="H88" s="27" t="s">
        <v>117</v>
      </c>
      <c r="I88" s="27">
        <v>5.7030321173774556</v>
      </c>
    </row>
    <row r="89" spans="1:14" x14ac:dyDescent="0.2">
      <c r="A89" s="10">
        <v>1</v>
      </c>
      <c r="B89" s="31" t="s">
        <v>174</v>
      </c>
      <c r="C89" s="24" t="s">
        <v>117</v>
      </c>
      <c r="D89" s="27" t="s">
        <v>117</v>
      </c>
      <c r="E89" s="27"/>
      <c r="F89" s="71" t="s">
        <v>117</v>
      </c>
      <c r="G89" s="27">
        <v>287.12898957248393</v>
      </c>
      <c r="H89" s="27" t="s">
        <v>117</v>
      </c>
      <c r="I89" s="27">
        <v>1.9148119877639429</v>
      </c>
    </row>
    <row r="90" spans="1:14" hidden="1" x14ac:dyDescent="0.2">
      <c r="A90" s="10">
        <v>0</v>
      </c>
      <c r="B90" s="11">
        <v>0</v>
      </c>
      <c r="C90" s="9" t="s">
        <v>117</v>
      </c>
      <c r="D90" s="9" t="s">
        <v>117</v>
      </c>
      <c r="E90" s="77" t="s">
        <v>117</v>
      </c>
      <c r="F90" s="75" t="s">
        <v>117</v>
      </c>
      <c r="G90" s="27" t="s">
        <v>117</v>
      </c>
      <c r="H90" s="26" t="s">
        <v>117</v>
      </c>
      <c r="I90" s="24" t="s">
        <v>117</v>
      </c>
    </row>
    <row r="91" spans="1:14" hidden="1" x14ac:dyDescent="0.2">
      <c r="A91" s="10">
        <v>0</v>
      </c>
      <c r="B91" s="12" t="s">
        <v>175</v>
      </c>
      <c r="C91" s="9" t="s">
        <v>117</v>
      </c>
      <c r="D91" s="85" t="s">
        <v>117</v>
      </c>
      <c r="E91" s="77" t="s">
        <v>117</v>
      </c>
      <c r="F91" s="75" t="s">
        <v>117</v>
      </c>
      <c r="G91" s="86" t="s">
        <v>117</v>
      </c>
      <c r="H91" s="9" t="s">
        <v>117</v>
      </c>
      <c r="I91" s="24" t="s">
        <v>117</v>
      </c>
    </row>
    <row r="92" spans="1:14" x14ac:dyDescent="0.2">
      <c r="A92" s="10">
        <v>1</v>
      </c>
      <c r="B92" s="31" t="s">
        <v>176</v>
      </c>
      <c r="C92" s="24" t="s">
        <v>117</v>
      </c>
      <c r="D92" s="27" t="s">
        <v>117</v>
      </c>
      <c r="E92" s="27"/>
      <c r="F92" s="71" t="s">
        <v>117</v>
      </c>
      <c r="G92" s="27">
        <v>542.73444575598569</v>
      </c>
      <c r="H92" s="27" t="s">
        <v>117</v>
      </c>
      <c r="I92" s="27">
        <v>3.6193991573380733</v>
      </c>
      <c r="L92" s="63">
        <f>+G92</f>
        <v>542.73444575598569</v>
      </c>
    </row>
    <row r="93" spans="1:14" hidden="1" x14ac:dyDescent="0.2">
      <c r="A93" s="10">
        <v>0</v>
      </c>
      <c r="B93" s="9">
        <v>0</v>
      </c>
      <c r="C93" s="9" t="s">
        <v>117</v>
      </c>
      <c r="D93" s="9" t="s">
        <v>117</v>
      </c>
      <c r="E93" s="77" t="s">
        <v>117</v>
      </c>
      <c r="F93" s="75" t="s">
        <v>117</v>
      </c>
      <c r="G93" s="27" t="s">
        <v>117</v>
      </c>
      <c r="H93" s="24" t="s">
        <v>117</v>
      </c>
      <c r="I93" s="24" t="s">
        <v>117</v>
      </c>
    </row>
    <row r="94" spans="1:14" x14ac:dyDescent="0.2">
      <c r="A94" s="10">
        <v>1</v>
      </c>
      <c r="B94" s="37" t="s">
        <v>4</v>
      </c>
      <c r="C94" s="38" t="s">
        <v>117</v>
      </c>
      <c r="D94" s="64" t="s">
        <v>117</v>
      </c>
      <c r="E94" s="65"/>
      <c r="F94" s="155" t="s">
        <v>117</v>
      </c>
      <c r="G94" s="39">
        <v>14995.153122463169</v>
      </c>
      <c r="H94" s="38" t="s">
        <v>117</v>
      </c>
      <c r="I94" s="38">
        <v>100</v>
      </c>
      <c r="K94" s="63"/>
      <c r="L94" s="63">
        <f>SUM(L31:L92)</f>
        <v>14995.153122463165</v>
      </c>
      <c r="M94" s="218">
        <v>101.72146617225428</v>
      </c>
      <c r="N94" s="218"/>
    </row>
    <row r="95" spans="1:14" x14ac:dyDescent="0.2">
      <c r="A95" s="10">
        <v>1</v>
      </c>
      <c r="B95" s="12" t="s">
        <v>49</v>
      </c>
      <c r="C95" s="9" t="s">
        <v>117</v>
      </c>
      <c r="D95" s="9" t="s">
        <v>117</v>
      </c>
      <c r="E95" s="77" t="s">
        <v>117</v>
      </c>
      <c r="F95" s="75" t="s">
        <v>117</v>
      </c>
      <c r="G95" s="27" t="s">
        <v>117</v>
      </c>
      <c r="H95" s="24">
        <v>184.00000000000003</v>
      </c>
      <c r="I95" s="9" t="s">
        <v>117</v>
      </c>
    </row>
    <row r="96" spans="1:14" x14ac:dyDescent="0.2">
      <c r="A96" s="10">
        <v>1</v>
      </c>
      <c r="B96" s="76" t="s">
        <v>237</v>
      </c>
      <c r="C96" s="9" t="s">
        <v>117</v>
      </c>
      <c r="D96" s="76">
        <v>8000</v>
      </c>
      <c r="E96" s="77" t="s">
        <v>117</v>
      </c>
      <c r="F96" s="77">
        <v>2.3000000000000003E-2</v>
      </c>
      <c r="G96" s="78">
        <v>184.00000000000003</v>
      </c>
      <c r="H96" s="24" t="s">
        <v>117</v>
      </c>
      <c r="I96" s="9" t="s">
        <v>117</v>
      </c>
    </row>
    <row r="97" spans="1:12" hidden="1" x14ac:dyDescent="0.2">
      <c r="A97" s="10">
        <v>0</v>
      </c>
      <c r="B97" s="76">
        <v>0</v>
      </c>
      <c r="C97" s="9" t="s">
        <v>117</v>
      </c>
      <c r="D97" s="76" t="s">
        <v>117</v>
      </c>
      <c r="E97" s="77" t="s">
        <v>117</v>
      </c>
      <c r="F97" s="77" t="s">
        <v>117</v>
      </c>
      <c r="G97" s="78" t="s">
        <v>117</v>
      </c>
      <c r="H97" s="9" t="s">
        <v>117</v>
      </c>
      <c r="I97" s="9" t="s">
        <v>117</v>
      </c>
    </row>
    <row r="98" spans="1:12" hidden="1" x14ac:dyDescent="0.2">
      <c r="A98" s="10">
        <v>0</v>
      </c>
      <c r="B98" s="76">
        <v>0</v>
      </c>
      <c r="C98" s="9" t="s">
        <v>117</v>
      </c>
      <c r="D98" s="76" t="s">
        <v>117</v>
      </c>
      <c r="E98" s="77" t="s">
        <v>117</v>
      </c>
      <c r="F98" s="77" t="s">
        <v>117</v>
      </c>
      <c r="G98" s="78" t="s">
        <v>117</v>
      </c>
      <c r="H98" s="9" t="s">
        <v>117</v>
      </c>
      <c r="I98" s="9" t="s">
        <v>117</v>
      </c>
    </row>
    <row r="99" spans="1:12" x14ac:dyDescent="0.2">
      <c r="A99" s="10">
        <v>1</v>
      </c>
      <c r="B99" s="41" t="s">
        <v>5</v>
      </c>
      <c r="C99" s="42" t="s">
        <v>117</v>
      </c>
      <c r="D99" s="66" t="s">
        <v>117</v>
      </c>
      <c r="E99" s="66"/>
      <c r="F99" s="156" t="s">
        <v>117</v>
      </c>
      <c r="G99" s="41">
        <v>14811.153122463169</v>
      </c>
      <c r="H99" s="57" t="s">
        <v>117</v>
      </c>
      <c r="I99" s="57" t="s">
        <v>117</v>
      </c>
    </row>
    <row r="100" spans="1:12" x14ac:dyDescent="0.2">
      <c r="A100" s="10">
        <v>1</v>
      </c>
      <c r="B100" s="33" t="s">
        <v>177</v>
      </c>
      <c r="C100" s="42" t="s">
        <v>117</v>
      </c>
      <c r="D100" s="67" t="s">
        <v>117</v>
      </c>
      <c r="E100" s="59"/>
      <c r="F100" s="170">
        <v>0.46284853507697404</v>
      </c>
      <c r="G100" s="35" t="s">
        <v>117</v>
      </c>
      <c r="H100" s="59" t="s">
        <v>117</v>
      </c>
      <c r="I100" s="59" t="s">
        <v>117</v>
      </c>
    </row>
    <row r="101" spans="1:12" hidden="1" x14ac:dyDescent="0.2">
      <c r="A101" s="10">
        <v>0</v>
      </c>
      <c r="B101" s="12">
        <v>0</v>
      </c>
      <c r="C101" s="9" t="s">
        <v>117</v>
      </c>
      <c r="D101" s="26" t="s">
        <v>117</v>
      </c>
      <c r="E101" s="26" t="s">
        <v>117</v>
      </c>
      <c r="F101" s="27" t="s">
        <v>117</v>
      </c>
      <c r="G101" s="30" t="s">
        <v>117</v>
      </c>
      <c r="H101" s="9" t="s">
        <v>117</v>
      </c>
      <c r="I101" s="9" t="s">
        <v>117</v>
      </c>
    </row>
    <row r="102" spans="1:12" hidden="1" x14ac:dyDescent="0.2">
      <c r="A102" s="10">
        <v>0</v>
      </c>
      <c r="B102" s="12">
        <v>0</v>
      </c>
      <c r="C102" s="87" t="s">
        <v>117</v>
      </c>
      <c r="D102" s="25" t="s">
        <v>117</v>
      </c>
      <c r="E102" s="25" t="s">
        <v>117</v>
      </c>
      <c r="F102" s="25" t="s">
        <v>117</v>
      </c>
      <c r="G102" s="40" t="s">
        <v>117</v>
      </c>
      <c r="H102" s="9" t="s">
        <v>117</v>
      </c>
      <c r="I102" s="9" t="s">
        <v>117</v>
      </c>
    </row>
    <row r="103" spans="1:12" x14ac:dyDescent="0.2">
      <c r="A103" s="10">
        <v>1</v>
      </c>
      <c r="B103" s="43" t="s">
        <v>6</v>
      </c>
      <c r="C103" s="24" t="s">
        <v>117</v>
      </c>
      <c r="D103" s="24" t="s">
        <v>117</v>
      </c>
      <c r="E103" s="26"/>
      <c r="F103" s="71" t="s">
        <v>117</v>
      </c>
      <c r="G103" s="27" t="s">
        <v>117</v>
      </c>
      <c r="H103" s="95">
        <v>1658.3137381077343</v>
      </c>
      <c r="I103" s="24" t="s">
        <v>117</v>
      </c>
    </row>
    <row r="104" spans="1:12" hidden="1" x14ac:dyDescent="0.2">
      <c r="A104" s="10">
        <v>0</v>
      </c>
      <c r="B104" s="43" t="s">
        <v>178</v>
      </c>
      <c r="C104" s="24" t="s">
        <v>117</v>
      </c>
      <c r="D104" s="24" t="s">
        <v>117</v>
      </c>
      <c r="E104" s="26"/>
      <c r="F104" s="71" t="s">
        <v>117</v>
      </c>
      <c r="G104" s="27" t="s">
        <v>117</v>
      </c>
      <c r="H104" s="95">
        <v>1658.3137381077343</v>
      </c>
      <c r="I104" s="24" t="s">
        <v>117</v>
      </c>
    </row>
    <row r="105" spans="1:12" x14ac:dyDescent="0.2">
      <c r="A105" s="10">
        <v>1</v>
      </c>
      <c r="B105" s="26" t="s">
        <v>179</v>
      </c>
      <c r="C105" s="24" t="s">
        <v>117</v>
      </c>
      <c r="D105" s="271">
        <v>2040.5839417077341</v>
      </c>
      <c r="E105" s="271"/>
      <c r="F105" s="271">
        <v>0.27587877877852429</v>
      </c>
      <c r="G105" s="26">
        <v>55.175755755704856</v>
      </c>
      <c r="H105" s="24" t="s">
        <v>117</v>
      </c>
      <c r="I105" s="24" t="s">
        <v>117</v>
      </c>
    </row>
    <row r="106" spans="1:12" hidden="1" x14ac:dyDescent="0.2">
      <c r="A106" s="10">
        <v>0</v>
      </c>
      <c r="B106" s="26" t="s">
        <v>180</v>
      </c>
      <c r="C106" s="24" t="s">
        <v>117</v>
      </c>
      <c r="D106" s="26" t="s">
        <v>117</v>
      </c>
      <c r="E106" s="26"/>
      <c r="F106" s="26" t="s">
        <v>117</v>
      </c>
      <c r="G106" s="26" t="s">
        <v>117</v>
      </c>
      <c r="H106" s="24" t="s">
        <v>117</v>
      </c>
      <c r="I106" s="24" t="s">
        <v>117</v>
      </c>
    </row>
    <row r="107" spans="1:12" x14ac:dyDescent="0.2">
      <c r="A107" s="10">
        <v>1</v>
      </c>
      <c r="B107" s="11" t="s">
        <v>181</v>
      </c>
      <c r="C107" s="9" t="s">
        <v>117</v>
      </c>
      <c r="D107" s="76">
        <v>1</v>
      </c>
      <c r="E107" s="77" t="s">
        <v>117</v>
      </c>
      <c r="F107" s="26">
        <v>169.62</v>
      </c>
      <c r="G107" s="26">
        <v>169.62</v>
      </c>
      <c r="H107" s="9" t="s">
        <v>117</v>
      </c>
      <c r="I107" s="9" t="s">
        <v>117</v>
      </c>
    </row>
    <row r="108" spans="1:12" x14ac:dyDescent="0.2">
      <c r="A108" s="10">
        <v>1</v>
      </c>
      <c r="B108" s="11" t="s">
        <v>182</v>
      </c>
      <c r="C108" s="9" t="s">
        <v>117</v>
      </c>
      <c r="D108" s="76">
        <v>1</v>
      </c>
      <c r="E108" s="77" t="s">
        <v>117</v>
      </c>
      <c r="F108" s="271">
        <v>0.56755089230060951</v>
      </c>
      <c r="G108" s="26">
        <v>96.267982352029392</v>
      </c>
      <c r="H108" s="24" t="s">
        <v>117</v>
      </c>
      <c r="I108" s="9" t="s">
        <v>117</v>
      </c>
    </row>
    <row r="109" spans="1:12" x14ac:dyDescent="0.2">
      <c r="A109" s="10">
        <v>1</v>
      </c>
      <c r="B109" s="11" t="s">
        <v>183</v>
      </c>
      <c r="C109" s="9" t="s">
        <v>117</v>
      </c>
      <c r="D109" s="76">
        <v>1</v>
      </c>
      <c r="E109" s="77" t="s">
        <v>117</v>
      </c>
      <c r="F109" s="26">
        <v>1337.25</v>
      </c>
      <c r="G109" s="26">
        <v>1337.25</v>
      </c>
      <c r="H109" s="24" t="s">
        <v>117</v>
      </c>
      <c r="I109" s="9" t="s">
        <v>117</v>
      </c>
    </row>
    <row r="110" spans="1:12" hidden="1" x14ac:dyDescent="0.2">
      <c r="A110" s="10">
        <v>0</v>
      </c>
      <c r="B110" s="11" t="e">
        <v>#N/A</v>
      </c>
      <c r="C110" s="9" t="s">
        <v>117</v>
      </c>
      <c r="D110" s="76" t="s">
        <v>117</v>
      </c>
      <c r="E110" s="77" t="s">
        <v>117</v>
      </c>
      <c r="F110" s="77" t="s">
        <v>117</v>
      </c>
      <c r="G110" s="78" t="s">
        <v>117</v>
      </c>
      <c r="H110" s="9" t="s">
        <v>117</v>
      </c>
      <c r="I110" s="9" t="s">
        <v>117</v>
      </c>
    </row>
    <row r="111" spans="1:12" hidden="1" x14ac:dyDescent="0.2">
      <c r="A111" s="10">
        <v>0</v>
      </c>
      <c r="B111" s="88" t="s">
        <v>185</v>
      </c>
      <c r="C111" s="9" t="s">
        <v>117</v>
      </c>
      <c r="D111" s="76" t="s">
        <v>117</v>
      </c>
      <c r="E111" s="77" t="s">
        <v>117</v>
      </c>
      <c r="F111" s="85" t="s">
        <v>117</v>
      </c>
      <c r="G111" s="89" t="s">
        <v>117</v>
      </c>
      <c r="H111" s="24" t="s">
        <v>117</v>
      </c>
      <c r="I111" s="9" t="s">
        <v>117</v>
      </c>
    </row>
    <row r="112" spans="1:12" x14ac:dyDescent="0.2">
      <c r="A112" s="10">
        <v>1</v>
      </c>
      <c r="B112" s="33" t="s">
        <v>7</v>
      </c>
      <c r="C112" s="34" t="s">
        <v>117</v>
      </c>
      <c r="D112" s="34" t="s">
        <v>117</v>
      </c>
      <c r="E112" s="35"/>
      <c r="F112" s="157" t="s">
        <v>117</v>
      </c>
      <c r="G112" s="36">
        <v>13152.839384355435</v>
      </c>
      <c r="H112" s="35" t="s">
        <v>117</v>
      </c>
      <c r="I112" s="34" t="s">
        <v>117</v>
      </c>
      <c r="L112" s="63" t="e">
        <f>+L94-G105-G106-G96</f>
        <v>#VALUE!</v>
      </c>
    </row>
    <row r="113" spans="1:14" x14ac:dyDescent="0.2">
      <c r="A113" s="10">
        <v>1</v>
      </c>
      <c r="B113" s="33" t="s">
        <v>8</v>
      </c>
      <c r="C113" s="42" t="s">
        <v>117</v>
      </c>
      <c r="D113" s="42" t="s">
        <v>117</v>
      </c>
      <c r="E113" s="41"/>
      <c r="F113" s="158">
        <v>0.41102623076110734</v>
      </c>
      <c r="G113" s="60" t="s">
        <v>117</v>
      </c>
      <c r="H113" s="42" t="s">
        <v>117</v>
      </c>
      <c r="I113" s="42" t="s">
        <v>117</v>
      </c>
      <c r="L113" s="10" t="e">
        <f>L112/G9-F113</f>
        <v>#VALUE!</v>
      </c>
      <c r="N113" s="10">
        <v>101.99794250757827</v>
      </c>
    </row>
    <row r="115" spans="1:14" x14ac:dyDescent="0.2">
      <c r="B115" s="176" t="s">
        <v>57</v>
      </c>
    </row>
  </sheetData>
  <autoFilter ref="A1:H113">
    <filterColumn colId="0">
      <filters>
        <filter val="1"/>
      </filters>
    </filterColumn>
  </autoFilter>
  <phoneticPr fontId="41" type="noConversion"/>
  <conditionalFormatting sqref="E25:E26 D22:D26 F22:I26 E22:E23 D20:I21 C33 D27:I27 I55:I73 E74:I80 I81 E82:I85 I86 D88:I89 I90:I91 I93 D92:I92 D31:I53 C3:I3 E54:I54 E87:I87 D54:D87 E55:H72">
    <cfRule type="cellIs" dxfId="11" priority="2" stopIfTrue="1" operator="equal">
      <formula>0</formula>
    </cfRule>
  </conditionalFormatting>
  <pageMargins left="0.75" right="0.75" top="1" bottom="1" header="0" footer="0"/>
  <pageSetup paperSize="9" scale="88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O115"/>
  <sheetViews>
    <sheetView workbookViewId="0"/>
  </sheetViews>
  <sheetFormatPr defaultRowHeight="12" x14ac:dyDescent="0.2"/>
  <cols>
    <col min="1" max="1" width="3.28515625" style="10" customWidth="1"/>
    <col min="2" max="2" width="40.7109375" style="10" customWidth="1"/>
    <col min="3" max="3" width="2.28515625" style="10" customWidth="1"/>
    <col min="4" max="4" width="10.85546875" style="10" customWidth="1"/>
    <col min="5" max="5" width="2.5703125" style="10" customWidth="1"/>
    <col min="6" max="6" width="9.7109375" style="10" customWidth="1"/>
    <col min="7" max="7" width="9.140625" style="10"/>
    <col min="8" max="8" width="7.140625" style="10" customWidth="1"/>
    <col min="9" max="9" width="9.85546875" style="23" customWidth="1"/>
    <col min="10" max="10" width="9.140625" style="10"/>
    <col min="11" max="11" width="0" style="10" hidden="1" customWidth="1"/>
    <col min="12" max="15" width="9.140625" style="10" hidden="1" customWidth="1"/>
    <col min="16" max="17" width="9.140625" style="10" customWidth="1"/>
    <col min="18" max="16384" width="9.140625" style="10"/>
  </cols>
  <sheetData>
    <row r="1" spans="1:9" x14ac:dyDescent="0.2">
      <c r="C1" s="10">
        <v>2</v>
      </c>
      <c r="D1" s="10">
        <v>3</v>
      </c>
      <c r="F1" s="10">
        <v>6</v>
      </c>
      <c r="G1" s="10">
        <v>7</v>
      </c>
      <c r="H1" s="10">
        <v>8</v>
      </c>
    </row>
    <row r="2" spans="1:9" hidden="1" x14ac:dyDescent="0.2"/>
    <row r="3" spans="1:9" x14ac:dyDescent="0.2">
      <c r="A3" s="10">
        <v>1</v>
      </c>
      <c r="B3" s="95" t="s">
        <v>116</v>
      </c>
      <c r="C3" s="27" t="s">
        <v>117</v>
      </c>
      <c r="D3" s="27" t="s">
        <v>117</v>
      </c>
      <c r="E3" s="27"/>
      <c r="F3" s="27" t="s">
        <v>117</v>
      </c>
      <c r="G3" s="27" t="s">
        <v>117</v>
      </c>
      <c r="H3" s="27" t="s">
        <v>117</v>
      </c>
      <c r="I3" s="27" t="s">
        <v>117</v>
      </c>
    </row>
    <row r="4" spans="1:9" x14ac:dyDescent="0.2">
      <c r="A4" s="10">
        <v>1</v>
      </c>
      <c r="B4" s="95" t="s">
        <v>0</v>
      </c>
      <c r="C4" s="24" t="s">
        <v>117</v>
      </c>
      <c r="D4" s="24" t="s">
        <v>117</v>
      </c>
      <c r="E4" s="24"/>
      <c r="F4" s="24" t="s">
        <v>117</v>
      </c>
      <c r="G4" s="24" t="s">
        <v>117</v>
      </c>
      <c r="H4" s="24" t="s">
        <v>117</v>
      </c>
      <c r="I4" s="25" t="s">
        <v>117</v>
      </c>
    </row>
    <row r="5" spans="1:9" x14ac:dyDescent="0.2">
      <c r="A5" s="10">
        <v>1</v>
      </c>
      <c r="B5" s="24" t="s">
        <v>117</v>
      </c>
      <c r="C5" s="24" t="s">
        <v>117</v>
      </c>
      <c r="D5" s="61" t="s">
        <v>117</v>
      </c>
      <c r="E5" s="62"/>
      <c r="F5" s="62" t="s">
        <v>117</v>
      </c>
      <c r="G5" s="175" t="s">
        <v>118</v>
      </c>
      <c r="H5" s="62"/>
      <c r="I5" s="61" t="s">
        <v>117</v>
      </c>
    </row>
    <row r="6" spans="1:9" x14ac:dyDescent="0.2">
      <c r="A6" s="10">
        <v>1</v>
      </c>
      <c r="B6" s="79" t="s">
        <v>119</v>
      </c>
      <c r="C6" s="24" t="s">
        <v>117</v>
      </c>
      <c r="D6" s="61" t="s">
        <v>117</v>
      </c>
      <c r="E6" s="62"/>
      <c r="F6" s="62" t="s">
        <v>117</v>
      </c>
      <c r="G6" s="62" t="s">
        <v>117</v>
      </c>
      <c r="H6" s="62" t="s">
        <v>117</v>
      </c>
      <c r="I6" s="61" t="s">
        <v>117</v>
      </c>
    </row>
    <row r="7" spans="1:9" x14ac:dyDescent="0.2">
      <c r="A7" s="10">
        <v>1</v>
      </c>
      <c r="B7" s="95" t="s">
        <v>65</v>
      </c>
      <c r="C7" s="24" t="s">
        <v>117</v>
      </c>
      <c r="D7" s="61" t="s">
        <v>117</v>
      </c>
      <c r="E7" s="62"/>
      <c r="F7" s="62" t="s">
        <v>117</v>
      </c>
      <c r="G7" s="62" t="s">
        <v>117</v>
      </c>
      <c r="H7" s="62" t="s">
        <v>117</v>
      </c>
      <c r="I7" s="61" t="s">
        <v>117</v>
      </c>
    </row>
    <row r="8" spans="1:9" x14ac:dyDescent="0.2">
      <c r="A8" s="10">
        <v>1</v>
      </c>
      <c r="B8" s="24" t="s">
        <v>117</v>
      </c>
      <c r="C8" s="24" t="s">
        <v>117</v>
      </c>
      <c r="D8" s="61" t="s">
        <v>117</v>
      </c>
      <c r="E8" s="62"/>
      <c r="F8" s="62" t="s">
        <v>117</v>
      </c>
      <c r="G8" s="62" t="s">
        <v>117</v>
      </c>
      <c r="H8" s="62" t="s">
        <v>117</v>
      </c>
      <c r="I8" s="61" t="s">
        <v>117</v>
      </c>
    </row>
    <row r="9" spans="1:9" x14ac:dyDescent="0.2">
      <c r="A9" s="10">
        <v>1</v>
      </c>
      <c r="B9" s="95" t="s">
        <v>120</v>
      </c>
      <c r="C9" s="95" t="s">
        <v>117</v>
      </c>
      <c r="D9" s="101" t="s">
        <v>117</v>
      </c>
      <c r="E9" s="102"/>
      <c r="F9" s="102" t="s">
        <v>117</v>
      </c>
      <c r="G9" s="144">
        <v>8000</v>
      </c>
      <c r="H9" s="145" t="s">
        <v>1</v>
      </c>
      <c r="I9" s="61" t="s">
        <v>117</v>
      </c>
    </row>
    <row r="10" spans="1:9" x14ac:dyDescent="0.2">
      <c r="A10" s="10">
        <v>1</v>
      </c>
      <c r="B10" s="24" t="s">
        <v>117</v>
      </c>
      <c r="C10" s="24" t="s">
        <v>117</v>
      </c>
      <c r="D10" s="61" t="s">
        <v>117</v>
      </c>
      <c r="E10" s="62"/>
      <c r="F10" s="62" t="s">
        <v>117</v>
      </c>
      <c r="G10" s="96" t="s">
        <v>117</v>
      </c>
      <c r="H10" s="97" t="s">
        <v>117</v>
      </c>
      <c r="I10" s="61" t="s">
        <v>117</v>
      </c>
    </row>
    <row r="11" spans="1:9" x14ac:dyDescent="0.2">
      <c r="A11" s="10">
        <v>1</v>
      </c>
      <c r="B11" s="24" t="s">
        <v>121</v>
      </c>
      <c r="C11" s="24" t="s">
        <v>117</v>
      </c>
      <c r="D11" s="61" t="s">
        <v>117</v>
      </c>
      <c r="E11" s="62"/>
      <c r="F11" s="62" t="s">
        <v>117</v>
      </c>
      <c r="G11" s="179">
        <v>8888.8888888888905</v>
      </c>
      <c r="H11" s="97" t="s">
        <v>1</v>
      </c>
      <c r="I11" s="61" t="s">
        <v>117</v>
      </c>
    </row>
    <row r="12" spans="1:9" x14ac:dyDescent="0.2">
      <c r="A12" s="10">
        <v>1</v>
      </c>
      <c r="B12" s="24" t="s">
        <v>122</v>
      </c>
      <c r="C12" s="24" t="s">
        <v>117</v>
      </c>
      <c r="D12" s="61" t="s">
        <v>117</v>
      </c>
      <c r="E12" s="62"/>
      <c r="F12" s="62" t="s">
        <v>117</v>
      </c>
      <c r="G12" s="179">
        <v>10</v>
      </c>
      <c r="H12" s="73" t="s">
        <v>2</v>
      </c>
      <c r="I12" s="61" t="s">
        <v>117</v>
      </c>
    </row>
    <row r="13" spans="1:9" x14ac:dyDescent="0.2">
      <c r="A13" s="10">
        <v>1</v>
      </c>
      <c r="B13" s="24" t="s">
        <v>117</v>
      </c>
      <c r="C13" s="24" t="s">
        <v>117</v>
      </c>
      <c r="D13" s="61" t="s">
        <v>117</v>
      </c>
      <c r="E13" s="62" t="s">
        <v>117</v>
      </c>
      <c r="F13" s="62" t="s">
        <v>117</v>
      </c>
      <c r="G13" s="179" t="s">
        <v>117</v>
      </c>
      <c r="H13" s="62" t="s">
        <v>117</v>
      </c>
      <c r="I13" s="61" t="s">
        <v>117</v>
      </c>
    </row>
    <row r="14" spans="1:9" hidden="1" x14ac:dyDescent="0.2">
      <c r="A14" s="10">
        <v>0</v>
      </c>
      <c r="B14" s="24" t="s">
        <v>117</v>
      </c>
      <c r="C14" s="24" t="s">
        <v>117</v>
      </c>
      <c r="D14" s="61" t="s">
        <v>117</v>
      </c>
      <c r="E14" s="62"/>
      <c r="F14" s="62" t="s">
        <v>117</v>
      </c>
      <c r="G14" s="40" t="s">
        <v>117</v>
      </c>
      <c r="H14" s="73" t="s">
        <v>117</v>
      </c>
      <c r="I14" s="61" t="s">
        <v>117</v>
      </c>
    </row>
    <row r="15" spans="1:9" x14ac:dyDescent="0.2">
      <c r="A15" s="10">
        <v>1</v>
      </c>
      <c r="B15" s="24" t="s">
        <v>123</v>
      </c>
      <c r="C15" s="24" t="s">
        <v>117</v>
      </c>
      <c r="D15" s="61" t="s">
        <v>117</v>
      </c>
      <c r="E15" s="62"/>
      <c r="F15" s="62" t="s">
        <v>117</v>
      </c>
      <c r="G15" s="248">
        <v>0.5</v>
      </c>
      <c r="H15" s="73" t="s">
        <v>3</v>
      </c>
      <c r="I15" s="61" t="s">
        <v>117</v>
      </c>
    </row>
    <row r="16" spans="1:9" x14ac:dyDescent="0.2">
      <c r="A16" s="10">
        <v>1</v>
      </c>
      <c r="B16" s="24" t="s">
        <v>124</v>
      </c>
      <c r="C16" s="24" t="s">
        <v>117</v>
      </c>
      <c r="D16" s="61" t="s">
        <v>117</v>
      </c>
      <c r="E16" s="62"/>
      <c r="F16" s="62" t="s">
        <v>117</v>
      </c>
      <c r="G16" s="40">
        <v>1</v>
      </c>
      <c r="H16" s="73" t="s">
        <v>125</v>
      </c>
      <c r="I16" s="61" t="s">
        <v>117</v>
      </c>
    </row>
    <row r="17" spans="1:12" x14ac:dyDescent="0.2">
      <c r="A17" s="10">
        <v>1</v>
      </c>
      <c r="B17" s="24" t="s">
        <v>223</v>
      </c>
      <c r="C17" s="24" t="s">
        <v>117</v>
      </c>
      <c r="D17" s="61" t="s">
        <v>117</v>
      </c>
      <c r="E17" s="62"/>
      <c r="F17" s="62" t="s">
        <v>117</v>
      </c>
      <c r="G17" s="40">
        <v>10</v>
      </c>
      <c r="H17" s="73" t="s">
        <v>125</v>
      </c>
      <c r="I17" s="61" t="s">
        <v>117</v>
      </c>
    </row>
    <row r="18" spans="1:12" x14ac:dyDescent="0.2">
      <c r="A18" s="10">
        <v>1</v>
      </c>
      <c r="B18" s="24" t="s">
        <v>126</v>
      </c>
      <c r="C18" s="25" t="s">
        <v>117</v>
      </c>
      <c r="D18" s="25" t="s">
        <v>117</v>
      </c>
      <c r="E18" s="25" t="s">
        <v>117</v>
      </c>
      <c r="F18" s="25" t="s">
        <v>117</v>
      </c>
      <c r="G18" s="40">
        <v>12.975999999999999</v>
      </c>
      <c r="H18" s="73" t="s">
        <v>2</v>
      </c>
      <c r="I18" s="25" t="s">
        <v>117</v>
      </c>
    </row>
    <row r="19" spans="1:12" x14ac:dyDescent="0.2">
      <c r="A19" s="10">
        <v>1</v>
      </c>
      <c r="B19" s="24" t="s">
        <v>117</v>
      </c>
      <c r="C19" s="25" t="s">
        <v>117</v>
      </c>
      <c r="D19" s="61" t="s">
        <v>117</v>
      </c>
      <c r="E19" s="62" t="s">
        <v>117</v>
      </c>
      <c r="F19" s="62" t="s">
        <v>117</v>
      </c>
      <c r="G19" s="62" t="s">
        <v>117</v>
      </c>
      <c r="H19" s="62" t="s">
        <v>117</v>
      </c>
      <c r="I19" s="61" t="s">
        <v>117</v>
      </c>
    </row>
    <row r="20" spans="1:12" hidden="1" x14ac:dyDescent="0.2">
      <c r="A20" s="10">
        <v>0</v>
      </c>
      <c r="B20" s="24" t="s">
        <v>127</v>
      </c>
      <c r="C20" s="27" t="s">
        <v>117</v>
      </c>
      <c r="D20" s="27" t="s">
        <v>117</v>
      </c>
      <c r="E20" s="24" t="s">
        <v>117</v>
      </c>
      <c r="F20" s="28" t="s">
        <v>117</v>
      </c>
      <c r="G20" s="27" t="s">
        <v>117</v>
      </c>
      <c r="H20" s="24" t="s">
        <v>117</v>
      </c>
      <c r="I20" s="25" t="s">
        <v>117</v>
      </c>
    </row>
    <row r="21" spans="1:12" x14ac:dyDescent="0.2">
      <c r="A21" s="10">
        <v>1</v>
      </c>
      <c r="B21" s="24" t="s">
        <v>224</v>
      </c>
      <c r="C21" s="27" t="s">
        <v>117</v>
      </c>
      <c r="D21" s="27" t="s">
        <v>117</v>
      </c>
      <c r="E21" s="24" t="s">
        <v>117</v>
      </c>
      <c r="F21" s="24" t="s">
        <v>117</v>
      </c>
      <c r="G21" s="24">
        <v>100</v>
      </c>
      <c r="H21" s="24" t="s">
        <v>207</v>
      </c>
      <c r="I21" s="24" t="s">
        <v>117</v>
      </c>
    </row>
    <row r="22" spans="1:12" hidden="1" x14ac:dyDescent="0.2">
      <c r="A22" s="10">
        <v>0</v>
      </c>
      <c r="B22" s="24" t="s">
        <v>117</v>
      </c>
      <c r="C22" s="27" t="s">
        <v>117</v>
      </c>
      <c r="D22" s="29" t="s">
        <v>117</v>
      </c>
      <c r="E22" s="24" t="s">
        <v>117</v>
      </c>
      <c r="F22" s="28" t="s">
        <v>117</v>
      </c>
      <c r="G22" s="27" t="s">
        <v>117</v>
      </c>
      <c r="H22" s="24" t="s">
        <v>117</v>
      </c>
      <c r="I22" s="24" t="s">
        <v>117</v>
      </c>
    </row>
    <row r="23" spans="1:12" hidden="1" x14ac:dyDescent="0.2">
      <c r="A23" s="10">
        <v>0</v>
      </c>
      <c r="B23" s="24" t="s">
        <v>117</v>
      </c>
      <c r="C23" s="27" t="s">
        <v>117</v>
      </c>
      <c r="D23" s="29" t="s">
        <v>117</v>
      </c>
      <c r="E23" s="24" t="s">
        <v>117</v>
      </c>
      <c r="F23" s="28" t="s">
        <v>117</v>
      </c>
      <c r="G23" s="27" t="s">
        <v>117</v>
      </c>
      <c r="H23" s="24" t="s">
        <v>117</v>
      </c>
      <c r="I23" s="24" t="s">
        <v>117</v>
      </c>
    </row>
    <row r="24" spans="1:12" ht="13.5" hidden="1" x14ac:dyDescent="0.2">
      <c r="A24" s="10">
        <v>0</v>
      </c>
      <c r="B24" s="24" t="s">
        <v>117</v>
      </c>
      <c r="C24" s="27" t="s">
        <v>117</v>
      </c>
      <c r="D24" s="29" t="s">
        <v>117</v>
      </c>
      <c r="E24" s="58" t="s">
        <v>117</v>
      </c>
      <c r="F24" s="28" t="s">
        <v>117</v>
      </c>
      <c r="G24" s="27" t="s">
        <v>117</v>
      </c>
      <c r="H24" s="24" t="s">
        <v>117</v>
      </c>
      <c r="I24" s="24" t="s">
        <v>117</v>
      </c>
    </row>
    <row r="25" spans="1:12" hidden="1" x14ac:dyDescent="0.2">
      <c r="A25" s="10">
        <v>0</v>
      </c>
      <c r="B25" s="24" t="s">
        <v>117</v>
      </c>
      <c r="C25" s="27" t="s">
        <v>117</v>
      </c>
      <c r="D25" s="27" t="s">
        <v>117</v>
      </c>
      <c r="E25" s="24" t="s">
        <v>117</v>
      </c>
      <c r="F25" s="28" t="s">
        <v>117</v>
      </c>
      <c r="G25" s="27" t="s">
        <v>117</v>
      </c>
      <c r="H25" s="24" t="s">
        <v>117</v>
      </c>
      <c r="I25" s="24" t="s">
        <v>117</v>
      </c>
    </row>
    <row r="26" spans="1:12" hidden="1" x14ac:dyDescent="0.2">
      <c r="A26" s="10">
        <v>0</v>
      </c>
      <c r="B26" s="24" t="s">
        <v>117</v>
      </c>
      <c r="C26" s="27" t="s">
        <v>117</v>
      </c>
      <c r="D26" s="29" t="s">
        <v>117</v>
      </c>
      <c r="E26" s="24" t="s">
        <v>117</v>
      </c>
      <c r="F26" s="28" t="s">
        <v>117</v>
      </c>
      <c r="G26" s="27" t="s">
        <v>117</v>
      </c>
      <c r="H26" s="24" t="s">
        <v>117</v>
      </c>
      <c r="I26" s="24" t="s">
        <v>117</v>
      </c>
    </row>
    <row r="27" spans="1:12" hidden="1" x14ac:dyDescent="0.2">
      <c r="A27" s="10">
        <v>0</v>
      </c>
      <c r="B27" s="24" t="s">
        <v>117</v>
      </c>
      <c r="C27" s="27" t="s">
        <v>117</v>
      </c>
      <c r="D27" s="27" t="s">
        <v>117</v>
      </c>
      <c r="E27" s="24" t="s">
        <v>117</v>
      </c>
      <c r="F27" s="28" t="s">
        <v>117</v>
      </c>
      <c r="G27" s="27" t="s">
        <v>117</v>
      </c>
      <c r="H27" s="24" t="s">
        <v>117</v>
      </c>
      <c r="I27" s="24" t="s">
        <v>117</v>
      </c>
    </row>
    <row r="28" spans="1:12" x14ac:dyDescent="0.2">
      <c r="A28" s="10">
        <v>1</v>
      </c>
      <c r="B28" s="24"/>
      <c r="C28" s="27" t="s">
        <v>117</v>
      </c>
      <c r="D28" s="61" t="s">
        <v>117</v>
      </c>
      <c r="E28" s="62"/>
      <c r="F28" s="62" t="s">
        <v>117</v>
      </c>
      <c r="G28" s="62" t="s">
        <v>117</v>
      </c>
      <c r="H28" s="62" t="s">
        <v>117</v>
      </c>
      <c r="I28" s="61" t="s">
        <v>117</v>
      </c>
      <c r="L28" s="10" t="s">
        <v>9</v>
      </c>
    </row>
    <row r="29" spans="1:12" x14ac:dyDescent="0.2">
      <c r="A29" s="10">
        <v>1</v>
      </c>
      <c r="B29" s="159">
        <v>0</v>
      </c>
      <c r="C29" s="160" t="s">
        <v>117</v>
      </c>
      <c r="D29" s="161" t="s">
        <v>130</v>
      </c>
      <c r="E29" s="162"/>
      <c r="F29" s="162" t="s">
        <v>131</v>
      </c>
      <c r="G29" s="162" t="s">
        <v>132</v>
      </c>
      <c r="H29" s="162" t="s">
        <v>117</v>
      </c>
      <c r="I29" s="161" t="s">
        <v>133</v>
      </c>
    </row>
    <row r="30" spans="1:12" x14ac:dyDescent="0.2">
      <c r="A30" s="10">
        <v>1</v>
      </c>
      <c r="B30" s="163" t="s">
        <v>134</v>
      </c>
      <c r="C30" s="164" t="s">
        <v>117</v>
      </c>
      <c r="D30" s="165" t="s">
        <v>3</v>
      </c>
      <c r="E30" s="165"/>
      <c r="F30" s="165" t="s">
        <v>135</v>
      </c>
      <c r="G30" s="165" t="s">
        <v>108</v>
      </c>
      <c r="H30" s="165" t="s">
        <v>117</v>
      </c>
      <c r="I30" s="166" t="s">
        <v>136</v>
      </c>
    </row>
    <row r="31" spans="1:12" hidden="1" x14ac:dyDescent="0.2">
      <c r="A31" s="10">
        <v>0</v>
      </c>
      <c r="B31" s="90" t="s">
        <v>137</v>
      </c>
      <c r="C31" s="91" t="s">
        <v>117</v>
      </c>
      <c r="D31" s="91" t="s">
        <v>117</v>
      </c>
      <c r="E31" s="91"/>
      <c r="F31" s="91" t="s">
        <v>117</v>
      </c>
      <c r="G31" s="91" t="s">
        <v>117</v>
      </c>
      <c r="H31" s="91" t="s">
        <v>117</v>
      </c>
      <c r="I31" s="91" t="s">
        <v>117</v>
      </c>
      <c r="L31" s="63" t="str">
        <f>+H31</f>
        <v/>
      </c>
    </row>
    <row r="32" spans="1:12" hidden="1" x14ac:dyDescent="0.2">
      <c r="A32" s="10">
        <v>0</v>
      </c>
      <c r="B32" s="11" t="s">
        <v>225</v>
      </c>
      <c r="C32" s="75" t="s">
        <v>117</v>
      </c>
      <c r="D32" s="7" t="s">
        <v>117</v>
      </c>
      <c r="E32" s="9" t="s">
        <v>117</v>
      </c>
      <c r="F32" s="81" t="s">
        <v>117</v>
      </c>
      <c r="G32" s="24" t="s">
        <v>117</v>
      </c>
      <c r="H32" s="24" t="s">
        <v>117</v>
      </c>
      <c r="I32" s="24" t="s">
        <v>117</v>
      </c>
    </row>
    <row r="33" spans="1:14" x14ac:dyDescent="0.2">
      <c r="A33" s="10">
        <v>1</v>
      </c>
      <c r="B33" s="43" t="s">
        <v>140</v>
      </c>
      <c r="C33" s="91" t="s">
        <v>117</v>
      </c>
      <c r="D33" s="92" t="s">
        <v>117</v>
      </c>
      <c r="E33" s="91"/>
      <c r="F33" s="93" t="s">
        <v>117</v>
      </c>
      <c r="G33" s="91" t="s">
        <v>117</v>
      </c>
      <c r="H33" s="91">
        <v>3465.6673475189609</v>
      </c>
      <c r="I33" s="27" t="s">
        <v>117</v>
      </c>
      <c r="L33" s="10">
        <f>SUBTOTAL(9,G34:G50)</f>
        <v>3465.6673475189605</v>
      </c>
      <c r="M33" s="63">
        <f>+L33-H33</f>
        <v>0</v>
      </c>
      <c r="N33" s="218">
        <v>99.913078307276734</v>
      </c>
    </row>
    <row r="34" spans="1:14" x14ac:dyDescent="0.2">
      <c r="A34" s="10">
        <v>1</v>
      </c>
      <c r="B34" s="26" t="s">
        <v>141</v>
      </c>
      <c r="C34" s="27" t="s">
        <v>117</v>
      </c>
      <c r="D34" s="27">
        <v>100</v>
      </c>
      <c r="E34" s="27"/>
      <c r="F34" s="71">
        <v>21.2</v>
      </c>
      <c r="G34" s="27">
        <v>2120</v>
      </c>
      <c r="H34" s="91" t="s">
        <v>117</v>
      </c>
      <c r="I34" s="91">
        <v>15.96616348200606</v>
      </c>
      <c r="M34" s="218">
        <v>101.04861773117256</v>
      </c>
    </row>
    <row r="35" spans="1:14" x14ac:dyDescent="0.2">
      <c r="A35" s="10">
        <v>1</v>
      </c>
      <c r="B35" s="26" t="s">
        <v>144</v>
      </c>
      <c r="C35" s="27" t="s">
        <v>117</v>
      </c>
      <c r="D35" s="27">
        <v>2</v>
      </c>
      <c r="E35" s="27"/>
      <c r="F35" s="71">
        <v>5.76</v>
      </c>
      <c r="G35" s="27">
        <v>11.52</v>
      </c>
      <c r="H35" s="27" t="s">
        <v>117</v>
      </c>
      <c r="I35" s="27">
        <v>8.6759529864485763E-2</v>
      </c>
    </row>
    <row r="36" spans="1:14" x14ac:dyDescent="0.2">
      <c r="A36" s="10">
        <v>1</v>
      </c>
      <c r="B36" s="26" t="s">
        <v>143</v>
      </c>
      <c r="C36" s="27" t="s">
        <v>117</v>
      </c>
      <c r="D36" s="27">
        <v>2</v>
      </c>
      <c r="E36" s="27"/>
      <c r="F36" s="71">
        <v>4.76</v>
      </c>
      <c r="G36" s="27">
        <v>9.52</v>
      </c>
      <c r="H36" s="27" t="s">
        <v>117</v>
      </c>
      <c r="I36" s="27">
        <v>7.1697111485234763E-2</v>
      </c>
    </row>
    <row r="37" spans="1:14" x14ac:dyDescent="0.2">
      <c r="A37" s="10">
        <v>1</v>
      </c>
      <c r="B37" s="26" t="s">
        <v>210</v>
      </c>
      <c r="C37" s="27" t="s">
        <v>117</v>
      </c>
      <c r="D37" s="27">
        <v>5</v>
      </c>
      <c r="E37" s="27"/>
      <c r="F37" s="71">
        <v>21.95</v>
      </c>
      <c r="G37" s="27">
        <v>109.75</v>
      </c>
      <c r="H37" s="27" t="s">
        <v>117</v>
      </c>
      <c r="I37" s="27">
        <v>0.8265502085613986</v>
      </c>
    </row>
    <row r="38" spans="1:14" x14ac:dyDescent="0.2">
      <c r="A38" s="10">
        <v>1</v>
      </c>
      <c r="B38" s="11" t="s">
        <v>146</v>
      </c>
      <c r="C38" s="75" t="s">
        <v>117</v>
      </c>
      <c r="D38" s="27">
        <v>525.73599240265912</v>
      </c>
      <c r="E38" s="9" t="s">
        <v>117</v>
      </c>
      <c r="F38" s="28">
        <v>0.28405065165515436</v>
      </c>
      <c r="G38" s="27">
        <v>149.33565124054462</v>
      </c>
      <c r="H38" s="24" t="s">
        <v>117</v>
      </c>
      <c r="I38" s="24">
        <v>1.1246780289614984</v>
      </c>
      <c r="M38" s="218">
        <v>81.054222047928519</v>
      </c>
    </row>
    <row r="39" spans="1:14" hidden="1" x14ac:dyDescent="0.2">
      <c r="A39" s="10">
        <v>0</v>
      </c>
      <c r="B39" s="11" t="s">
        <v>53</v>
      </c>
      <c r="C39" s="75" t="s">
        <v>117</v>
      </c>
      <c r="D39" s="82">
        <v>53.333333333333343</v>
      </c>
      <c r="E39" s="9" t="s">
        <v>117</v>
      </c>
      <c r="F39" s="28" t="s">
        <v>117</v>
      </c>
      <c r="G39" s="27" t="s">
        <v>117</v>
      </c>
      <c r="H39" s="24" t="s">
        <v>117</v>
      </c>
      <c r="I39" s="24" t="s">
        <v>117</v>
      </c>
    </row>
    <row r="40" spans="1:14" hidden="1" x14ac:dyDescent="0.2">
      <c r="A40" s="10">
        <v>0</v>
      </c>
      <c r="B40" s="11" t="s">
        <v>12</v>
      </c>
      <c r="C40" s="75" t="s">
        <v>117</v>
      </c>
      <c r="D40" s="82">
        <v>28.44444444444445</v>
      </c>
      <c r="E40" s="9" t="s">
        <v>117</v>
      </c>
      <c r="F40" s="13" t="s">
        <v>117</v>
      </c>
      <c r="G40" s="27" t="s">
        <v>117</v>
      </c>
      <c r="H40" s="24" t="s">
        <v>117</v>
      </c>
      <c r="I40" s="24" t="s">
        <v>117</v>
      </c>
    </row>
    <row r="41" spans="1:14" hidden="1" x14ac:dyDescent="0.2">
      <c r="A41" s="10">
        <v>0</v>
      </c>
      <c r="B41" s="26" t="s">
        <v>54</v>
      </c>
      <c r="C41" s="27" t="s">
        <v>117</v>
      </c>
      <c r="D41" s="27">
        <v>106.66666666666669</v>
      </c>
      <c r="E41" s="27" t="s">
        <v>117</v>
      </c>
      <c r="F41" s="70" t="s">
        <v>117</v>
      </c>
      <c r="G41" s="27" t="s">
        <v>117</v>
      </c>
      <c r="H41" s="27" t="s">
        <v>117</v>
      </c>
      <c r="I41" s="27" t="s">
        <v>117</v>
      </c>
    </row>
    <row r="42" spans="1:14" x14ac:dyDescent="0.2">
      <c r="A42" s="10">
        <v>1</v>
      </c>
      <c r="B42" s="26" t="s">
        <v>147</v>
      </c>
      <c r="C42" s="27" t="s">
        <v>117</v>
      </c>
      <c r="D42" s="27" t="s">
        <v>117</v>
      </c>
      <c r="E42" s="27" t="s">
        <v>117</v>
      </c>
      <c r="F42" s="27" t="s">
        <v>117</v>
      </c>
      <c r="G42" s="27">
        <v>211.2509399999999</v>
      </c>
      <c r="H42" s="27" t="s">
        <v>117</v>
      </c>
      <c r="I42" s="27">
        <v>1.5909750206450242</v>
      </c>
    </row>
    <row r="43" spans="1:14" hidden="1" x14ac:dyDescent="0.2">
      <c r="A43" s="10">
        <v>0</v>
      </c>
      <c r="B43" s="26" t="s">
        <v>191</v>
      </c>
      <c r="C43" s="27" t="s">
        <v>117</v>
      </c>
      <c r="D43" s="27">
        <v>4</v>
      </c>
      <c r="E43" s="27"/>
      <c r="F43" s="71">
        <v>15.450000000000001</v>
      </c>
      <c r="G43" s="27">
        <v>61.800000000000004</v>
      </c>
      <c r="H43" s="27" t="s">
        <v>117</v>
      </c>
      <c r="I43" s="27">
        <v>0.46542872791885592</v>
      </c>
    </row>
    <row r="44" spans="1:14" hidden="1" x14ac:dyDescent="0.2">
      <c r="A44" s="10">
        <v>0</v>
      </c>
      <c r="B44" s="26" t="s">
        <v>192</v>
      </c>
      <c r="C44" s="27" t="s">
        <v>117</v>
      </c>
      <c r="D44" s="27">
        <v>0.8</v>
      </c>
      <c r="E44" s="27"/>
      <c r="F44" s="71">
        <v>44.557799999999993</v>
      </c>
      <c r="G44" s="27">
        <v>35.646239999999999</v>
      </c>
      <c r="H44" s="27" t="s">
        <v>117</v>
      </c>
      <c r="I44" s="27">
        <v>0.26845929026359605</v>
      </c>
    </row>
    <row r="45" spans="1:14" hidden="1" x14ac:dyDescent="0.2">
      <c r="A45" s="10">
        <v>0</v>
      </c>
      <c r="B45" s="26" t="s">
        <v>196</v>
      </c>
      <c r="C45" s="27" t="s">
        <v>117</v>
      </c>
      <c r="D45" s="27">
        <v>0.6</v>
      </c>
      <c r="E45" s="27"/>
      <c r="F45" s="71">
        <v>140.46110000000002</v>
      </c>
      <c r="G45" s="27">
        <v>84.276660000000007</v>
      </c>
      <c r="H45" s="27" t="s">
        <v>117</v>
      </c>
      <c r="I45" s="27">
        <v>0.63470515626294388</v>
      </c>
    </row>
    <row r="46" spans="1:14" hidden="1" x14ac:dyDescent="0.2">
      <c r="A46" s="10">
        <v>0</v>
      </c>
      <c r="B46" s="26" t="s">
        <v>226</v>
      </c>
      <c r="C46" s="27" t="s">
        <v>117</v>
      </c>
      <c r="D46" s="27">
        <v>0.3</v>
      </c>
      <c r="E46" s="27"/>
      <c r="F46" s="71">
        <v>57.535799999999995</v>
      </c>
      <c r="G46" s="27">
        <v>17.260739999999998</v>
      </c>
      <c r="H46" s="27" t="s">
        <v>117</v>
      </c>
      <c r="I46" s="27">
        <v>0.12999424370773643</v>
      </c>
    </row>
    <row r="47" spans="1:14" hidden="1" x14ac:dyDescent="0.2">
      <c r="A47" s="10">
        <v>0</v>
      </c>
      <c r="B47" s="26" t="s">
        <v>227</v>
      </c>
      <c r="C47" s="27" t="s">
        <v>117</v>
      </c>
      <c r="D47" s="27">
        <v>0.6</v>
      </c>
      <c r="E47" s="27"/>
      <c r="F47" s="71" t="s">
        <v>117</v>
      </c>
      <c r="G47" s="27" t="s">
        <v>117</v>
      </c>
      <c r="H47" s="27" t="s">
        <v>117</v>
      </c>
      <c r="I47" s="27" t="s">
        <v>117</v>
      </c>
    </row>
    <row r="48" spans="1:14" hidden="1" x14ac:dyDescent="0.2">
      <c r="A48" s="10">
        <v>0</v>
      </c>
      <c r="B48" s="26" t="s">
        <v>200</v>
      </c>
      <c r="C48" s="27" t="s">
        <v>117</v>
      </c>
      <c r="D48" s="27">
        <v>0.60000000000000009</v>
      </c>
      <c r="E48" s="27"/>
      <c r="F48" s="71">
        <v>20.445500000000003</v>
      </c>
      <c r="G48" s="27">
        <v>12.267300000000004</v>
      </c>
      <c r="H48" s="80" t="s">
        <v>117</v>
      </c>
      <c r="I48" s="27">
        <v>9.2387602491892928E-2</v>
      </c>
    </row>
    <row r="49" spans="1:14" x14ac:dyDescent="0.2">
      <c r="A49" s="10">
        <v>1</v>
      </c>
      <c r="B49" s="26" t="s">
        <v>156</v>
      </c>
      <c r="C49" s="27" t="s">
        <v>117</v>
      </c>
      <c r="D49" s="27">
        <v>1000</v>
      </c>
      <c r="E49" s="27"/>
      <c r="F49" s="71">
        <v>0.56279999999999997</v>
      </c>
      <c r="G49" s="27">
        <v>562.79999999999995</v>
      </c>
      <c r="H49" s="27" t="s">
        <v>117</v>
      </c>
      <c r="I49" s="27">
        <v>4.2385645319212308</v>
      </c>
    </row>
    <row r="50" spans="1:14" s="176" customFormat="1" x14ac:dyDescent="0.2">
      <c r="A50" s="10">
        <v>1</v>
      </c>
      <c r="B50" s="26" t="s">
        <v>219</v>
      </c>
      <c r="C50" s="27" t="s">
        <v>117</v>
      </c>
      <c r="D50" s="27">
        <v>6000</v>
      </c>
      <c r="E50" s="27"/>
      <c r="F50" s="71">
        <v>4.8581792713069338E-2</v>
      </c>
      <c r="G50" s="27">
        <v>291.49075627841603</v>
      </c>
      <c r="H50" s="91" t="s">
        <v>117</v>
      </c>
      <c r="I50" s="27">
        <v>2.1952778623748936</v>
      </c>
      <c r="N50" s="218" t="e">
        <v>#VALUE!</v>
      </c>
    </row>
    <row r="51" spans="1:14" x14ac:dyDescent="0.2">
      <c r="A51" s="10">
        <v>1</v>
      </c>
      <c r="B51" s="26" t="s">
        <v>157</v>
      </c>
      <c r="C51" s="27" t="s">
        <v>117</v>
      </c>
      <c r="D51" s="27" t="s">
        <v>117</v>
      </c>
      <c r="E51" s="27"/>
      <c r="F51" s="71" t="s">
        <v>117</v>
      </c>
      <c r="G51" s="27" t="s">
        <v>117</v>
      </c>
      <c r="H51" s="91">
        <v>6477.0040369953085</v>
      </c>
      <c r="I51" s="27" t="s">
        <v>117</v>
      </c>
      <c r="L51" s="176">
        <f>SUBTOTAL(9,G51:G74)</f>
        <v>6477.0040369953085</v>
      </c>
      <c r="M51" s="218" t="e">
        <v>#VALUE!</v>
      </c>
    </row>
    <row r="52" spans="1:14" x14ac:dyDescent="0.2">
      <c r="A52" s="10">
        <v>1</v>
      </c>
      <c r="B52" s="26" t="s">
        <v>158</v>
      </c>
      <c r="C52" s="27" t="s">
        <v>117</v>
      </c>
      <c r="D52" s="27">
        <v>1.6</v>
      </c>
      <c r="E52" s="27"/>
      <c r="F52" s="72">
        <v>45</v>
      </c>
      <c r="G52" s="27">
        <v>72</v>
      </c>
      <c r="H52" s="27" t="s">
        <v>117</v>
      </c>
      <c r="I52" s="27">
        <v>0.54224706165303604</v>
      </c>
      <c r="M52" s="218">
        <v>100</v>
      </c>
    </row>
    <row r="53" spans="1:14" x14ac:dyDescent="0.2">
      <c r="A53" s="10">
        <v>1</v>
      </c>
      <c r="B53" s="26" t="s">
        <v>159</v>
      </c>
      <c r="C53" s="27" t="s">
        <v>117</v>
      </c>
      <c r="D53" s="27">
        <v>84</v>
      </c>
      <c r="E53" s="27"/>
      <c r="F53" s="72">
        <v>0.2</v>
      </c>
      <c r="G53" s="27">
        <v>16.8</v>
      </c>
      <c r="H53" s="27" t="s">
        <v>117</v>
      </c>
      <c r="I53" s="27">
        <v>0.12652431438570841</v>
      </c>
      <c r="M53" s="218">
        <v>100</v>
      </c>
    </row>
    <row r="54" spans="1:14" x14ac:dyDescent="0.2">
      <c r="A54" s="10">
        <v>1</v>
      </c>
      <c r="B54" s="26" t="s">
        <v>160</v>
      </c>
      <c r="C54" s="27" t="s">
        <v>117</v>
      </c>
      <c r="D54" s="27">
        <v>1000000</v>
      </c>
      <c r="E54" s="27"/>
      <c r="F54" s="71">
        <v>2.5000000000000001E-4</v>
      </c>
      <c r="G54" s="27">
        <v>250</v>
      </c>
      <c r="H54" s="27" t="s">
        <v>117</v>
      </c>
      <c r="I54" s="27">
        <v>1.8828022974063749</v>
      </c>
      <c r="M54" s="218">
        <v>100</v>
      </c>
    </row>
    <row r="55" spans="1:14" x14ac:dyDescent="0.2">
      <c r="A55" s="10">
        <v>1</v>
      </c>
      <c r="B55" s="11" t="s">
        <v>161</v>
      </c>
      <c r="C55" s="75" t="s">
        <v>117</v>
      </c>
      <c r="D55" s="27">
        <v>8000</v>
      </c>
      <c r="E55" s="9" t="s">
        <v>117</v>
      </c>
      <c r="F55" s="28">
        <v>0.05</v>
      </c>
      <c r="G55" s="7">
        <v>400</v>
      </c>
      <c r="H55" s="9" t="s">
        <v>117</v>
      </c>
      <c r="I55" s="24">
        <v>3.0124836758501998</v>
      </c>
      <c r="M55" s="218">
        <v>100</v>
      </c>
    </row>
    <row r="56" spans="1:14" x14ac:dyDescent="0.2">
      <c r="A56" s="10">
        <v>1</v>
      </c>
      <c r="B56" s="11" t="s">
        <v>162</v>
      </c>
      <c r="C56" s="75" t="s">
        <v>117</v>
      </c>
      <c r="D56" s="7">
        <v>1006.9999999999999</v>
      </c>
      <c r="E56" s="9" t="s">
        <v>117</v>
      </c>
      <c r="F56" s="13">
        <v>4.5353448275862052</v>
      </c>
      <c r="G56" s="7">
        <v>4567.0922413793078</v>
      </c>
      <c r="H56" s="9" t="s">
        <v>117</v>
      </c>
      <c r="I56" s="24">
        <v>34.395727058143166</v>
      </c>
    </row>
    <row r="57" spans="1:14" hidden="1" x14ac:dyDescent="0.2">
      <c r="A57" s="10">
        <v>0</v>
      </c>
      <c r="B57" s="11">
        <v>0</v>
      </c>
      <c r="C57" s="75" t="s">
        <v>117</v>
      </c>
      <c r="D57" s="7" t="s">
        <v>117</v>
      </c>
      <c r="E57" s="9" t="s">
        <v>117</v>
      </c>
      <c r="F57" s="9" t="s">
        <v>117</v>
      </c>
      <c r="G57" s="7" t="s">
        <v>117</v>
      </c>
      <c r="H57" s="9" t="s">
        <v>117</v>
      </c>
      <c r="I57" s="24" t="s">
        <v>117</v>
      </c>
    </row>
    <row r="58" spans="1:14" hidden="1" x14ac:dyDescent="0.2">
      <c r="A58" s="10">
        <v>0</v>
      </c>
      <c r="B58" s="11">
        <v>0</v>
      </c>
      <c r="C58" s="75" t="s">
        <v>117</v>
      </c>
      <c r="D58" s="7" t="s">
        <v>117</v>
      </c>
      <c r="E58" s="9" t="s">
        <v>117</v>
      </c>
      <c r="F58" s="9" t="s">
        <v>117</v>
      </c>
      <c r="G58" s="7" t="s">
        <v>117</v>
      </c>
      <c r="H58" s="9" t="s">
        <v>117</v>
      </c>
      <c r="I58" s="24" t="s">
        <v>117</v>
      </c>
    </row>
    <row r="59" spans="1:14" hidden="1" x14ac:dyDescent="0.2">
      <c r="A59" s="10">
        <v>0</v>
      </c>
      <c r="B59" s="11">
        <v>0</v>
      </c>
      <c r="C59" s="75" t="s">
        <v>117</v>
      </c>
      <c r="D59" s="7" t="s">
        <v>117</v>
      </c>
      <c r="E59" s="9" t="s">
        <v>117</v>
      </c>
      <c r="F59" s="9" t="s">
        <v>117</v>
      </c>
      <c r="G59" s="7" t="s">
        <v>117</v>
      </c>
      <c r="H59" s="9" t="s">
        <v>117</v>
      </c>
      <c r="I59" s="24" t="s">
        <v>117</v>
      </c>
    </row>
    <row r="60" spans="1:14" hidden="1" x14ac:dyDescent="0.2">
      <c r="A60" s="10">
        <v>0</v>
      </c>
      <c r="B60" s="11">
        <v>0</v>
      </c>
      <c r="C60" s="75" t="s">
        <v>117</v>
      </c>
      <c r="D60" s="7" t="s">
        <v>117</v>
      </c>
      <c r="E60" s="9" t="s">
        <v>117</v>
      </c>
      <c r="F60" s="9" t="s">
        <v>117</v>
      </c>
      <c r="G60" s="7" t="s">
        <v>117</v>
      </c>
      <c r="H60" s="9" t="s">
        <v>117</v>
      </c>
      <c r="I60" s="24" t="s">
        <v>117</v>
      </c>
    </row>
    <row r="61" spans="1:14" hidden="1" x14ac:dyDescent="0.2">
      <c r="A61" s="10">
        <v>0</v>
      </c>
      <c r="B61" s="11">
        <v>0</v>
      </c>
      <c r="C61" s="75" t="s">
        <v>117</v>
      </c>
      <c r="D61" s="7" t="s">
        <v>117</v>
      </c>
      <c r="E61" s="9" t="s">
        <v>117</v>
      </c>
      <c r="F61" s="9" t="s">
        <v>117</v>
      </c>
      <c r="G61" s="7" t="s">
        <v>117</v>
      </c>
      <c r="H61" s="9" t="s">
        <v>117</v>
      </c>
      <c r="I61" s="24" t="s">
        <v>117</v>
      </c>
    </row>
    <row r="62" spans="1:14" hidden="1" x14ac:dyDescent="0.2">
      <c r="A62" s="10">
        <v>0</v>
      </c>
      <c r="B62" s="11">
        <v>0</v>
      </c>
      <c r="C62" s="75" t="s">
        <v>117</v>
      </c>
      <c r="D62" s="7" t="s">
        <v>117</v>
      </c>
      <c r="E62" s="9" t="s">
        <v>117</v>
      </c>
      <c r="F62" s="9" t="s">
        <v>117</v>
      </c>
      <c r="G62" s="7" t="s">
        <v>117</v>
      </c>
      <c r="H62" s="9" t="s">
        <v>117</v>
      </c>
      <c r="I62" s="24" t="s">
        <v>117</v>
      </c>
    </row>
    <row r="63" spans="1:14" hidden="1" x14ac:dyDescent="0.2">
      <c r="A63" s="10">
        <v>0</v>
      </c>
      <c r="B63" s="11">
        <v>0</v>
      </c>
      <c r="C63" s="75" t="s">
        <v>117</v>
      </c>
      <c r="D63" s="7" t="s">
        <v>117</v>
      </c>
      <c r="E63" s="9" t="s">
        <v>117</v>
      </c>
      <c r="F63" s="9" t="s">
        <v>117</v>
      </c>
      <c r="G63" s="7" t="s">
        <v>117</v>
      </c>
      <c r="H63" s="9" t="s">
        <v>117</v>
      </c>
      <c r="I63" s="24" t="s">
        <v>117</v>
      </c>
    </row>
    <row r="64" spans="1:14" hidden="1" x14ac:dyDescent="0.2">
      <c r="A64" s="10">
        <v>0</v>
      </c>
      <c r="B64" s="11">
        <v>0</v>
      </c>
      <c r="C64" s="75" t="s">
        <v>117</v>
      </c>
      <c r="D64" s="7" t="s">
        <v>117</v>
      </c>
      <c r="E64" s="9" t="s">
        <v>117</v>
      </c>
      <c r="F64" s="9" t="s">
        <v>117</v>
      </c>
      <c r="G64" s="7" t="s">
        <v>117</v>
      </c>
      <c r="H64" s="9" t="s">
        <v>117</v>
      </c>
      <c r="I64" s="24" t="s">
        <v>117</v>
      </c>
    </row>
    <row r="65" spans="1:14" hidden="1" x14ac:dyDescent="0.2">
      <c r="A65" s="10">
        <v>0</v>
      </c>
      <c r="B65" s="11">
        <v>0</v>
      </c>
      <c r="C65" s="75" t="s">
        <v>117</v>
      </c>
      <c r="D65" s="7" t="s">
        <v>117</v>
      </c>
      <c r="E65" s="9" t="s">
        <v>117</v>
      </c>
      <c r="F65" s="9" t="s">
        <v>117</v>
      </c>
      <c r="G65" s="7" t="s">
        <v>117</v>
      </c>
      <c r="H65" s="9" t="s">
        <v>117</v>
      </c>
      <c r="I65" s="24" t="s">
        <v>117</v>
      </c>
    </row>
    <row r="66" spans="1:14" hidden="1" x14ac:dyDescent="0.2">
      <c r="A66" s="10">
        <v>0</v>
      </c>
      <c r="B66" s="11">
        <v>0</v>
      </c>
      <c r="C66" s="75" t="s">
        <v>117</v>
      </c>
      <c r="D66" s="7" t="s">
        <v>117</v>
      </c>
      <c r="E66" s="9" t="s">
        <v>117</v>
      </c>
      <c r="F66" s="9" t="s">
        <v>117</v>
      </c>
      <c r="G66" s="7" t="s">
        <v>117</v>
      </c>
      <c r="H66" s="9" t="s">
        <v>117</v>
      </c>
      <c r="I66" s="24" t="s">
        <v>117</v>
      </c>
    </row>
    <row r="67" spans="1:14" hidden="1" x14ac:dyDescent="0.2">
      <c r="A67" s="10">
        <v>0</v>
      </c>
      <c r="B67" s="11">
        <v>0</v>
      </c>
      <c r="C67" s="75" t="s">
        <v>117</v>
      </c>
      <c r="D67" s="7" t="s">
        <v>117</v>
      </c>
      <c r="E67" s="9" t="s">
        <v>117</v>
      </c>
      <c r="F67" s="9" t="s">
        <v>117</v>
      </c>
      <c r="G67" s="7" t="s">
        <v>117</v>
      </c>
      <c r="H67" s="9" t="s">
        <v>117</v>
      </c>
      <c r="I67" s="24" t="s">
        <v>117</v>
      </c>
    </row>
    <row r="68" spans="1:14" hidden="1" x14ac:dyDescent="0.2">
      <c r="A68" s="10">
        <v>0</v>
      </c>
      <c r="B68" s="11">
        <v>0</v>
      </c>
      <c r="C68" s="75" t="s">
        <v>117</v>
      </c>
      <c r="D68" s="7" t="s">
        <v>117</v>
      </c>
      <c r="E68" s="9" t="s">
        <v>117</v>
      </c>
      <c r="F68" s="9" t="s">
        <v>117</v>
      </c>
      <c r="G68" s="7" t="s">
        <v>117</v>
      </c>
      <c r="H68" s="9" t="s">
        <v>117</v>
      </c>
      <c r="I68" s="24" t="s">
        <v>117</v>
      </c>
    </row>
    <row r="69" spans="1:14" hidden="1" x14ac:dyDescent="0.2">
      <c r="A69" s="10">
        <v>0</v>
      </c>
      <c r="B69" s="11">
        <v>0</v>
      </c>
      <c r="C69" s="75" t="s">
        <v>117</v>
      </c>
      <c r="D69" s="7" t="s">
        <v>117</v>
      </c>
      <c r="E69" s="9" t="s">
        <v>117</v>
      </c>
      <c r="F69" s="9" t="s">
        <v>117</v>
      </c>
      <c r="G69" s="7" t="s">
        <v>117</v>
      </c>
      <c r="H69" s="9" t="s">
        <v>117</v>
      </c>
      <c r="I69" s="24" t="s">
        <v>117</v>
      </c>
    </row>
    <row r="70" spans="1:14" hidden="1" x14ac:dyDescent="0.2">
      <c r="A70" s="10">
        <v>0</v>
      </c>
      <c r="B70" s="11">
        <v>0</v>
      </c>
      <c r="C70" s="75" t="s">
        <v>117</v>
      </c>
      <c r="D70" s="7" t="s">
        <v>117</v>
      </c>
      <c r="E70" s="9" t="s">
        <v>117</v>
      </c>
      <c r="F70" s="9" t="s">
        <v>117</v>
      </c>
      <c r="G70" s="7" t="s">
        <v>117</v>
      </c>
      <c r="H70" s="9" t="s">
        <v>117</v>
      </c>
      <c r="I70" s="24" t="s">
        <v>117</v>
      </c>
    </row>
    <row r="71" spans="1:14" hidden="1" x14ac:dyDescent="0.2">
      <c r="A71" s="10">
        <v>0</v>
      </c>
      <c r="B71" s="11">
        <v>0</v>
      </c>
      <c r="C71" s="75" t="s">
        <v>117</v>
      </c>
      <c r="D71" s="7" t="s">
        <v>117</v>
      </c>
      <c r="E71" s="9" t="s">
        <v>117</v>
      </c>
      <c r="F71" s="9" t="s">
        <v>117</v>
      </c>
      <c r="G71" s="7" t="s">
        <v>117</v>
      </c>
      <c r="H71" s="9" t="s">
        <v>117</v>
      </c>
      <c r="I71" s="24" t="s">
        <v>117</v>
      </c>
    </row>
    <row r="72" spans="1:14" hidden="1" x14ac:dyDescent="0.2">
      <c r="A72" s="10">
        <v>0</v>
      </c>
      <c r="B72" s="11">
        <v>0</v>
      </c>
      <c r="C72" s="75" t="s">
        <v>117</v>
      </c>
      <c r="D72" s="7" t="s">
        <v>117</v>
      </c>
      <c r="E72" s="9" t="s">
        <v>117</v>
      </c>
      <c r="F72" s="9" t="s">
        <v>117</v>
      </c>
      <c r="G72" s="7" t="s">
        <v>117</v>
      </c>
      <c r="H72" s="9" t="s">
        <v>117</v>
      </c>
      <c r="I72" s="24" t="s">
        <v>117</v>
      </c>
    </row>
    <row r="73" spans="1:14" x14ac:dyDescent="0.2">
      <c r="A73" s="10">
        <v>1</v>
      </c>
      <c r="B73" s="11" t="s">
        <v>163</v>
      </c>
      <c r="C73" s="9" t="s">
        <v>117</v>
      </c>
      <c r="D73" s="26" t="s">
        <v>117</v>
      </c>
      <c r="E73" s="77" t="s">
        <v>117</v>
      </c>
      <c r="F73" s="71" t="s">
        <v>117</v>
      </c>
      <c r="G73" s="30">
        <v>1167.8399999999999</v>
      </c>
      <c r="H73" s="24" t="s">
        <v>117</v>
      </c>
      <c r="I73" s="24">
        <v>8.795247340012244</v>
      </c>
      <c r="M73" s="218">
        <v>100</v>
      </c>
    </row>
    <row r="74" spans="1:14" x14ac:dyDescent="0.2">
      <c r="A74" s="10">
        <v>1</v>
      </c>
      <c r="B74" s="26" t="s">
        <v>164</v>
      </c>
      <c r="C74" s="24" t="s">
        <v>117</v>
      </c>
      <c r="D74" s="27" t="s">
        <v>117</v>
      </c>
      <c r="E74" s="27"/>
      <c r="F74" s="71" t="s">
        <v>117</v>
      </c>
      <c r="G74" s="27">
        <v>3.2717956160000004</v>
      </c>
      <c r="H74" s="27" t="s">
        <v>117</v>
      </c>
      <c r="I74" s="27">
        <v>2.4640577209795626E-2</v>
      </c>
      <c r="M74" s="218">
        <v>101.74000000000001</v>
      </c>
    </row>
    <row r="75" spans="1:14" x14ac:dyDescent="0.2">
      <c r="A75" s="10">
        <v>1</v>
      </c>
      <c r="B75" s="94" t="s">
        <v>165</v>
      </c>
      <c r="C75" s="95" t="s">
        <v>117</v>
      </c>
      <c r="D75" s="91" t="s">
        <v>117</v>
      </c>
      <c r="E75" s="91"/>
      <c r="F75" s="93" t="s">
        <v>117</v>
      </c>
      <c r="G75" s="91" t="s">
        <v>117</v>
      </c>
      <c r="H75" s="91">
        <v>137.00986666666668</v>
      </c>
      <c r="I75" s="91" t="s">
        <v>117</v>
      </c>
      <c r="L75" s="63">
        <f>SUM(G76:G81)</f>
        <v>137.00986666666668</v>
      </c>
      <c r="N75" s="218">
        <v>101.74000000000001</v>
      </c>
    </row>
    <row r="76" spans="1:14" x14ac:dyDescent="0.2">
      <c r="A76" s="10">
        <v>1</v>
      </c>
      <c r="B76" s="26" t="s">
        <v>221</v>
      </c>
      <c r="C76" s="24" t="s">
        <v>117</v>
      </c>
      <c r="D76" s="27">
        <v>0.8</v>
      </c>
      <c r="E76" s="27" t="s">
        <v>117</v>
      </c>
      <c r="F76" s="71" t="s">
        <v>117</v>
      </c>
      <c r="G76" s="27">
        <v>137.00986666666668</v>
      </c>
      <c r="H76" s="27" t="s">
        <v>117</v>
      </c>
      <c r="I76" s="27">
        <v>1.0318499669093646</v>
      </c>
    </row>
    <row r="77" spans="1:14" hidden="1" x14ac:dyDescent="0.2">
      <c r="A77" s="10">
        <v>0</v>
      </c>
      <c r="B77" s="26">
        <v>0</v>
      </c>
      <c r="C77" s="24" t="s">
        <v>117</v>
      </c>
      <c r="D77" s="27" t="s">
        <v>117</v>
      </c>
      <c r="E77" s="27"/>
      <c r="F77" s="27" t="s">
        <v>117</v>
      </c>
      <c r="G77" s="27" t="s">
        <v>117</v>
      </c>
      <c r="H77" s="27" t="s">
        <v>117</v>
      </c>
      <c r="I77" s="27" t="s">
        <v>117</v>
      </c>
    </row>
    <row r="78" spans="1:14" hidden="1" x14ac:dyDescent="0.2">
      <c r="A78" s="10">
        <v>0</v>
      </c>
      <c r="B78" s="26">
        <v>0</v>
      </c>
      <c r="C78" s="24" t="s">
        <v>117</v>
      </c>
      <c r="D78" s="27" t="s">
        <v>117</v>
      </c>
      <c r="E78" s="27"/>
      <c r="F78" s="27" t="s">
        <v>117</v>
      </c>
      <c r="G78" s="27" t="s">
        <v>117</v>
      </c>
      <c r="H78" s="27" t="s">
        <v>117</v>
      </c>
      <c r="I78" s="27" t="s">
        <v>117</v>
      </c>
    </row>
    <row r="79" spans="1:14" hidden="1" x14ac:dyDescent="0.2">
      <c r="A79" s="10">
        <v>0</v>
      </c>
      <c r="B79" s="26">
        <v>0</v>
      </c>
      <c r="C79" s="24" t="s">
        <v>117</v>
      </c>
      <c r="D79" s="27" t="s">
        <v>117</v>
      </c>
      <c r="E79" s="27" t="s">
        <v>117</v>
      </c>
      <c r="F79" s="27" t="s">
        <v>117</v>
      </c>
      <c r="G79" s="27" t="s">
        <v>117</v>
      </c>
      <c r="H79" s="27" t="s">
        <v>117</v>
      </c>
      <c r="I79" s="27" t="s">
        <v>117</v>
      </c>
    </row>
    <row r="80" spans="1:14" hidden="1" x14ac:dyDescent="0.2">
      <c r="A80" s="10">
        <v>0</v>
      </c>
      <c r="B80" s="26">
        <v>0</v>
      </c>
      <c r="C80" s="24" t="s">
        <v>117</v>
      </c>
      <c r="D80" s="27" t="s">
        <v>117</v>
      </c>
      <c r="E80" s="27" t="s">
        <v>117</v>
      </c>
      <c r="F80" s="27" t="s">
        <v>117</v>
      </c>
      <c r="G80" s="27" t="s">
        <v>117</v>
      </c>
      <c r="H80" s="27" t="s">
        <v>117</v>
      </c>
      <c r="I80" s="27" t="s">
        <v>117</v>
      </c>
    </row>
    <row r="81" spans="1:14" hidden="1" x14ac:dyDescent="0.2">
      <c r="A81" s="10">
        <v>0</v>
      </c>
      <c r="B81" s="11">
        <v>0</v>
      </c>
      <c r="C81" s="9" t="s">
        <v>117</v>
      </c>
      <c r="D81" s="26" t="s">
        <v>117</v>
      </c>
      <c r="E81" s="77" t="s">
        <v>117</v>
      </c>
      <c r="F81" s="75" t="s">
        <v>117</v>
      </c>
      <c r="G81" s="83" t="s">
        <v>117</v>
      </c>
      <c r="H81" s="9" t="s">
        <v>117</v>
      </c>
      <c r="I81" s="24" t="s">
        <v>117</v>
      </c>
    </row>
    <row r="82" spans="1:14" x14ac:dyDescent="0.2">
      <c r="A82" s="10">
        <v>1</v>
      </c>
      <c r="B82" s="94" t="s">
        <v>167</v>
      </c>
      <c r="C82" s="95" t="s">
        <v>117</v>
      </c>
      <c r="D82" s="91" t="s">
        <v>117</v>
      </c>
      <c r="E82" s="91"/>
      <c r="F82" s="93" t="s">
        <v>117</v>
      </c>
      <c r="G82" s="91" t="s">
        <v>117</v>
      </c>
      <c r="H82" s="91">
        <v>2134.0376075712325</v>
      </c>
      <c r="I82" s="91" t="s">
        <v>117</v>
      </c>
      <c r="L82" s="63">
        <f>SUM(G83:G84)</f>
        <v>2134.0376075712325</v>
      </c>
      <c r="N82" s="218">
        <v>104.11972902357383</v>
      </c>
    </row>
    <row r="83" spans="1:14" x14ac:dyDescent="0.2">
      <c r="A83" s="10">
        <v>1</v>
      </c>
      <c r="B83" s="31" t="s">
        <v>168</v>
      </c>
      <c r="C83" s="24" t="s">
        <v>117</v>
      </c>
      <c r="D83" s="27">
        <v>72.875665249857775</v>
      </c>
      <c r="E83" s="27"/>
      <c r="F83" s="71">
        <v>19.174901703517271</v>
      </c>
      <c r="G83" s="27">
        <v>1397.3837177444523</v>
      </c>
      <c r="H83" s="27" t="s">
        <v>117</v>
      </c>
      <c r="I83" s="27">
        <v>10.523989096510066</v>
      </c>
    </row>
    <row r="84" spans="1:14" x14ac:dyDescent="0.2">
      <c r="A84" s="10">
        <v>1</v>
      </c>
      <c r="B84" s="31" t="s">
        <v>169</v>
      </c>
      <c r="C84" s="24" t="s">
        <v>117</v>
      </c>
      <c r="D84" s="27">
        <v>119.31616523765882</v>
      </c>
      <c r="E84" s="27"/>
      <c r="F84" s="71">
        <v>6.1739655172413794</v>
      </c>
      <c r="G84" s="27">
        <v>736.65388982678019</v>
      </c>
      <c r="H84" s="27" t="s">
        <v>117</v>
      </c>
      <c r="I84" s="27">
        <v>5.5478945446368177</v>
      </c>
    </row>
    <row r="85" spans="1:14" x14ac:dyDescent="0.2">
      <c r="A85" s="10">
        <v>1</v>
      </c>
      <c r="B85" s="94" t="s">
        <v>170</v>
      </c>
      <c r="C85" s="95" t="s">
        <v>117</v>
      </c>
      <c r="D85" s="91" t="s">
        <v>117</v>
      </c>
      <c r="E85" s="91"/>
      <c r="F85" s="171" t="s">
        <v>117</v>
      </c>
      <c r="G85" s="91" t="s">
        <v>117</v>
      </c>
      <c r="H85" s="91">
        <v>714.48868756724687</v>
      </c>
      <c r="I85" s="91" t="s">
        <v>117</v>
      </c>
      <c r="L85" s="63">
        <f>SUM(G86:G91)</f>
        <v>714.48868756724687</v>
      </c>
      <c r="N85" s="218">
        <v>104.99079128306347</v>
      </c>
    </row>
    <row r="86" spans="1:14" hidden="1" x14ac:dyDescent="0.2">
      <c r="A86" s="10">
        <v>0</v>
      </c>
      <c r="B86" s="12" t="s">
        <v>171</v>
      </c>
      <c r="C86" s="9" t="s">
        <v>117</v>
      </c>
      <c r="D86" s="76" t="s">
        <v>117</v>
      </c>
      <c r="E86" s="77" t="s">
        <v>117</v>
      </c>
      <c r="F86" s="84" t="s">
        <v>117</v>
      </c>
      <c r="G86" s="8" t="s">
        <v>117</v>
      </c>
      <c r="H86" s="9" t="s">
        <v>117</v>
      </c>
      <c r="I86" s="24" t="s">
        <v>117</v>
      </c>
    </row>
    <row r="87" spans="1:14" x14ac:dyDescent="0.2">
      <c r="A87" s="10">
        <v>1</v>
      </c>
      <c r="B87" s="31" t="s">
        <v>172</v>
      </c>
      <c r="C87" s="24" t="s">
        <v>117</v>
      </c>
      <c r="D87" s="27" t="s">
        <v>117</v>
      </c>
      <c r="E87" s="27"/>
      <c r="F87" s="72" t="s">
        <v>117</v>
      </c>
      <c r="G87" s="27">
        <v>263.22076446144746</v>
      </c>
      <c r="H87" s="27" t="s">
        <v>117</v>
      </c>
      <c r="I87" s="27">
        <v>1.9823706402123022</v>
      </c>
    </row>
    <row r="88" spans="1:14" x14ac:dyDescent="0.2">
      <c r="A88" s="10">
        <v>1</v>
      </c>
      <c r="B88" s="31" t="s">
        <v>173</v>
      </c>
      <c r="C88" s="24" t="s">
        <v>117</v>
      </c>
      <c r="D88" s="27" t="s">
        <v>117</v>
      </c>
      <c r="E88" s="27"/>
      <c r="F88" s="72" t="s">
        <v>117</v>
      </c>
      <c r="G88" s="27">
        <v>267.48197897605758</v>
      </c>
      <c r="H88" s="27" t="s">
        <v>117</v>
      </c>
      <c r="I88" s="27">
        <v>2.0144627381236995</v>
      </c>
    </row>
    <row r="89" spans="1:14" x14ac:dyDescent="0.2">
      <c r="A89" s="10">
        <v>1</v>
      </c>
      <c r="B89" s="31" t="s">
        <v>174</v>
      </c>
      <c r="C89" s="24" t="s">
        <v>117</v>
      </c>
      <c r="D89" s="27" t="s">
        <v>117</v>
      </c>
      <c r="E89" s="27"/>
      <c r="F89" s="72" t="s">
        <v>117</v>
      </c>
      <c r="G89" s="27">
        <v>183.78594412974184</v>
      </c>
      <c r="H89" s="27" t="s">
        <v>117</v>
      </c>
      <c r="I89" s="27">
        <v>1.3841303913539105</v>
      </c>
    </row>
    <row r="90" spans="1:14" hidden="1" x14ac:dyDescent="0.2">
      <c r="A90" s="10">
        <v>0</v>
      </c>
      <c r="B90" s="11">
        <v>0</v>
      </c>
      <c r="C90" s="9" t="s">
        <v>117</v>
      </c>
      <c r="D90" s="9" t="s">
        <v>117</v>
      </c>
      <c r="E90" s="77" t="s">
        <v>117</v>
      </c>
      <c r="F90" s="75" t="s">
        <v>117</v>
      </c>
      <c r="G90" s="27" t="s">
        <v>117</v>
      </c>
      <c r="H90" s="26" t="s">
        <v>117</v>
      </c>
      <c r="I90" s="24" t="s">
        <v>117</v>
      </c>
    </row>
    <row r="91" spans="1:14" hidden="1" x14ac:dyDescent="0.2">
      <c r="A91" s="10">
        <v>0</v>
      </c>
      <c r="B91" s="12" t="s">
        <v>175</v>
      </c>
      <c r="C91" s="9" t="s">
        <v>117</v>
      </c>
      <c r="D91" s="85" t="s">
        <v>117</v>
      </c>
      <c r="E91" s="77" t="s">
        <v>117</v>
      </c>
      <c r="F91" s="75" t="s">
        <v>117</v>
      </c>
      <c r="G91" s="86" t="s">
        <v>117</v>
      </c>
      <c r="H91" s="9" t="s">
        <v>117</v>
      </c>
      <c r="I91" s="24" t="s">
        <v>117</v>
      </c>
    </row>
    <row r="92" spans="1:14" x14ac:dyDescent="0.2">
      <c r="A92" s="10">
        <v>1</v>
      </c>
      <c r="B92" s="31" t="s">
        <v>176</v>
      </c>
      <c r="C92" s="24" t="s">
        <v>117</v>
      </c>
      <c r="D92" s="27" t="s">
        <v>117</v>
      </c>
      <c r="E92" s="27"/>
      <c r="F92" s="72" t="s">
        <v>117</v>
      </c>
      <c r="G92" s="27">
        <v>349.87270376226064</v>
      </c>
      <c r="H92" s="27" t="s">
        <v>117</v>
      </c>
      <c r="I92" s="27">
        <v>2.6349645217734574</v>
      </c>
      <c r="L92" s="63">
        <f>+G92</f>
        <v>349.87270376226064</v>
      </c>
    </row>
    <row r="93" spans="1:14" hidden="1" x14ac:dyDescent="0.2">
      <c r="A93" s="10">
        <v>0</v>
      </c>
      <c r="B93" s="9">
        <v>0</v>
      </c>
      <c r="C93" s="9" t="s">
        <v>117</v>
      </c>
      <c r="D93" s="9" t="s">
        <v>117</v>
      </c>
      <c r="E93" s="77" t="s">
        <v>117</v>
      </c>
      <c r="F93" s="75" t="s">
        <v>117</v>
      </c>
      <c r="G93" s="27" t="s">
        <v>117</v>
      </c>
      <c r="H93" s="24" t="s">
        <v>117</v>
      </c>
      <c r="I93" s="24" t="s">
        <v>117</v>
      </c>
    </row>
    <row r="94" spans="1:14" x14ac:dyDescent="0.2">
      <c r="A94" s="10">
        <v>1</v>
      </c>
      <c r="B94" s="37" t="s">
        <v>4</v>
      </c>
      <c r="C94" s="38" t="s">
        <v>117</v>
      </c>
      <c r="D94" s="64" t="s">
        <v>117</v>
      </c>
      <c r="E94" s="65"/>
      <c r="F94" s="155" t="s">
        <v>117</v>
      </c>
      <c r="G94" s="39">
        <v>13278.080250081679</v>
      </c>
      <c r="H94" s="38" t="s">
        <v>117</v>
      </c>
      <c r="I94" s="38">
        <v>99.999999999999943</v>
      </c>
      <c r="K94" s="63"/>
      <c r="L94" s="63">
        <f>SUM(L31:L92)</f>
        <v>13278.080250081677</v>
      </c>
    </row>
    <row r="95" spans="1:14" hidden="1" x14ac:dyDescent="0.2">
      <c r="A95" s="10">
        <v>0</v>
      </c>
      <c r="B95" s="12" t="s">
        <v>49</v>
      </c>
      <c r="C95" s="9" t="s">
        <v>117</v>
      </c>
      <c r="D95" s="9" t="s">
        <v>117</v>
      </c>
      <c r="E95" s="77" t="s">
        <v>117</v>
      </c>
      <c r="F95" s="75" t="s">
        <v>117</v>
      </c>
      <c r="G95" s="27" t="s">
        <v>117</v>
      </c>
      <c r="H95" s="24" t="s">
        <v>117</v>
      </c>
      <c r="I95" s="9" t="s">
        <v>117</v>
      </c>
    </row>
    <row r="96" spans="1:14" hidden="1" x14ac:dyDescent="0.2">
      <c r="A96" s="10">
        <v>0</v>
      </c>
      <c r="B96" s="76">
        <v>0</v>
      </c>
      <c r="C96" s="9" t="s">
        <v>117</v>
      </c>
      <c r="D96" s="76" t="s">
        <v>117</v>
      </c>
      <c r="E96" s="77" t="s">
        <v>117</v>
      </c>
      <c r="F96" s="77" t="s">
        <v>117</v>
      </c>
      <c r="G96" s="78" t="s">
        <v>117</v>
      </c>
      <c r="H96" s="24" t="s">
        <v>117</v>
      </c>
      <c r="I96" s="9" t="s">
        <v>117</v>
      </c>
    </row>
    <row r="97" spans="1:14" hidden="1" x14ac:dyDescent="0.2">
      <c r="A97" s="10">
        <v>0</v>
      </c>
      <c r="B97" s="76">
        <v>0</v>
      </c>
      <c r="C97" s="9" t="s">
        <v>117</v>
      </c>
      <c r="D97" s="76" t="s">
        <v>117</v>
      </c>
      <c r="E97" s="77" t="s">
        <v>117</v>
      </c>
      <c r="F97" s="77" t="s">
        <v>117</v>
      </c>
      <c r="G97" s="78" t="s">
        <v>117</v>
      </c>
      <c r="H97" s="9" t="s">
        <v>117</v>
      </c>
      <c r="I97" s="9" t="s">
        <v>117</v>
      </c>
    </row>
    <row r="98" spans="1:14" hidden="1" x14ac:dyDescent="0.2">
      <c r="A98" s="10">
        <v>0</v>
      </c>
      <c r="B98" s="76">
        <v>0</v>
      </c>
      <c r="C98" s="9" t="s">
        <v>117</v>
      </c>
      <c r="D98" s="76" t="s">
        <v>117</v>
      </c>
      <c r="E98" s="77" t="s">
        <v>117</v>
      </c>
      <c r="F98" s="77" t="s">
        <v>117</v>
      </c>
      <c r="G98" s="78" t="s">
        <v>117</v>
      </c>
      <c r="H98" s="9" t="s">
        <v>117</v>
      </c>
      <c r="I98" s="9" t="s">
        <v>117</v>
      </c>
    </row>
    <row r="99" spans="1:14" x14ac:dyDescent="0.2">
      <c r="A99" s="10">
        <v>1</v>
      </c>
      <c r="B99" s="41" t="s">
        <v>5</v>
      </c>
      <c r="C99" s="42" t="s">
        <v>117</v>
      </c>
      <c r="D99" s="66" t="s">
        <v>117</v>
      </c>
      <c r="E99" s="66"/>
      <c r="F99" s="156" t="s">
        <v>117</v>
      </c>
      <c r="G99" s="41">
        <v>13278.080250081679</v>
      </c>
      <c r="H99" s="57" t="s">
        <v>117</v>
      </c>
      <c r="I99" s="57" t="s">
        <v>117</v>
      </c>
    </row>
    <row r="100" spans="1:14" x14ac:dyDescent="0.2">
      <c r="A100" s="10">
        <v>1</v>
      </c>
      <c r="B100" s="33" t="s">
        <v>177</v>
      </c>
      <c r="C100" s="42" t="s">
        <v>117</v>
      </c>
      <c r="D100" s="67" t="s">
        <v>117</v>
      </c>
      <c r="E100" s="59"/>
      <c r="F100" s="170">
        <v>1.6597600312602099</v>
      </c>
      <c r="G100" s="35" t="s">
        <v>117</v>
      </c>
      <c r="H100" s="59" t="s">
        <v>117</v>
      </c>
      <c r="I100" s="59" t="s">
        <v>117</v>
      </c>
    </row>
    <row r="101" spans="1:14" hidden="1" x14ac:dyDescent="0.2">
      <c r="A101" s="10">
        <v>0</v>
      </c>
      <c r="B101" s="12">
        <v>0</v>
      </c>
      <c r="C101" s="9" t="s">
        <v>117</v>
      </c>
      <c r="D101" s="26" t="s">
        <v>117</v>
      </c>
      <c r="E101" s="26" t="s">
        <v>117</v>
      </c>
      <c r="F101" s="27" t="s">
        <v>117</v>
      </c>
      <c r="G101" s="30" t="s">
        <v>117</v>
      </c>
      <c r="H101" s="9" t="s">
        <v>117</v>
      </c>
      <c r="I101" s="9" t="s">
        <v>117</v>
      </c>
    </row>
    <row r="102" spans="1:14" hidden="1" x14ac:dyDescent="0.2">
      <c r="A102" s="10">
        <v>0</v>
      </c>
      <c r="B102" s="12">
        <v>0</v>
      </c>
      <c r="C102" s="87" t="s">
        <v>117</v>
      </c>
      <c r="D102" s="25" t="s">
        <v>117</v>
      </c>
      <c r="E102" s="25" t="s">
        <v>117</v>
      </c>
      <c r="F102" s="25" t="s">
        <v>117</v>
      </c>
      <c r="G102" s="40" t="s">
        <v>117</v>
      </c>
      <c r="H102" s="9" t="s">
        <v>117</v>
      </c>
      <c r="I102" s="9" t="s">
        <v>117</v>
      </c>
    </row>
    <row r="103" spans="1:14" x14ac:dyDescent="0.2">
      <c r="A103" s="10">
        <v>1</v>
      </c>
      <c r="B103" s="43" t="s">
        <v>6</v>
      </c>
      <c r="C103" s="24" t="s">
        <v>117</v>
      </c>
      <c r="D103" s="24" t="s">
        <v>117</v>
      </c>
      <c r="E103" s="26"/>
      <c r="F103" s="71" t="s">
        <v>117</v>
      </c>
      <c r="G103" s="27" t="s">
        <v>117</v>
      </c>
      <c r="H103" s="95">
        <v>1658.3137381077343</v>
      </c>
      <c r="I103" s="24" t="s">
        <v>117</v>
      </c>
    </row>
    <row r="104" spans="1:14" hidden="1" x14ac:dyDescent="0.2">
      <c r="A104" s="10">
        <v>0</v>
      </c>
      <c r="B104" s="43" t="s">
        <v>178</v>
      </c>
      <c r="C104" s="24" t="s">
        <v>117</v>
      </c>
      <c r="D104" s="24" t="s">
        <v>117</v>
      </c>
      <c r="E104" s="26"/>
      <c r="F104" s="71" t="s">
        <v>117</v>
      </c>
      <c r="G104" s="27" t="s">
        <v>117</v>
      </c>
      <c r="H104" s="95">
        <v>1658.3137381077343</v>
      </c>
      <c r="I104" s="24" t="s">
        <v>117</v>
      </c>
    </row>
    <row r="105" spans="1:14" x14ac:dyDescent="0.2">
      <c r="A105" s="10">
        <v>1</v>
      </c>
      <c r="B105" s="26" t="s">
        <v>179</v>
      </c>
      <c r="C105" s="24" t="s">
        <v>117</v>
      </c>
      <c r="D105" s="271">
        <v>1397.3837177444523</v>
      </c>
      <c r="E105" s="271"/>
      <c r="F105" s="271">
        <v>0.27587877877852429</v>
      </c>
      <c r="G105" s="26">
        <v>55.175755755704856</v>
      </c>
      <c r="H105" s="24" t="s">
        <v>117</v>
      </c>
      <c r="I105" s="24" t="s">
        <v>117</v>
      </c>
    </row>
    <row r="106" spans="1:14" hidden="1" x14ac:dyDescent="0.2">
      <c r="A106" s="10">
        <v>0</v>
      </c>
      <c r="B106" s="26" t="s">
        <v>180</v>
      </c>
      <c r="C106" s="24" t="s">
        <v>117</v>
      </c>
      <c r="D106" s="26" t="s">
        <v>117</v>
      </c>
      <c r="E106" s="26"/>
      <c r="F106" s="26" t="s">
        <v>117</v>
      </c>
      <c r="G106" s="26" t="s">
        <v>117</v>
      </c>
      <c r="H106" s="24" t="s">
        <v>117</v>
      </c>
      <c r="I106" s="24" t="s">
        <v>117</v>
      </c>
    </row>
    <row r="107" spans="1:14" x14ac:dyDescent="0.2">
      <c r="A107" s="10">
        <v>1</v>
      </c>
      <c r="B107" s="11" t="s">
        <v>181</v>
      </c>
      <c r="C107" s="9" t="s">
        <v>117</v>
      </c>
      <c r="D107" s="76">
        <v>1</v>
      </c>
      <c r="E107" s="77" t="s">
        <v>117</v>
      </c>
      <c r="F107" s="26">
        <v>169.62</v>
      </c>
      <c r="G107" s="26">
        <v>169.62</v>
      </c>
      <c r="H107" s="9" t="s">
        <v>117</v>
      </c>
      <c r="I107" s="9" t="s">
        <v>117</v>
      </c>
    </row>
    <row r="108" spans="1:14" x14ac:dyDescent="0.2">
      <c r="A108" s="10">
        <v>1</v>
      </c>
      <c r="B108" s="11" t="s">
        <v>182</v>
      </c>
      <c r="C108" s="9" t="s">
        <v>117</v>
      </c>
      <c r="D108" s="76">
        <v>1</v>
      </c>
      <c r="E108" s="77" t="s">
        <v>117</v>
      </c>
      <c r="F108" s="271">
        <v>0.56755089230060951</v>
      </c>
      <c r="G108" s="26">
        <v>96.267982352029392</v>
      </c>
      <c r="H108" s="24" t="s">
        <v>117</v>
      </c>
      <c r="I108" s="9" t="s">
        <v>117</v>
      </c>
    </row>
    <row r="109" spans="1:14" x14ac:dyDescent="0.2">
      <c r="A109" s="10">
        <v>1</v>
      </c>
      <c r="B109" s="11" t="s">
        <v>183</v>
      </c>
      <c r="C109" s="9" t="s">
        <v>117</v>
      </c>
      <c r="D109" s="76">
        <v>1</v>
      </c>
      <c r="E109" s="77" t="s">
        <v>117</v>
      </c>
      <c r="F109" s="26">
        <v>1337.25</v>
      </c>
      <c r="G109" s="26">
        <v>1337.25</v>
      </c>
      <c r="H109" s="24" t="s">
        <v>117</v>
      </c>
      <c r="I109" s="9" t="s">
        <v>117</v>
      </c>
    </row>
    <row r="110" spans="1:14" hidden="1" x14ac:dyDescent="0.2">
      <c r="A110" s="10">
        <v>0</v>
      </c>
      <c r="B110" s="11" t="s">
        <v>184</v>
      </c>
      <c r="C110" s="9" t="s">
        <v>117</v>
      </c>
      <c r="D110" s="76" t="s">
        <v>117</v>
      </c>
      <c r="E110" s="77" t="s">
        <v>117</v>
      </c>
      <c r="F110" s="77" t="s">
        <v>117</v>
      </c>
      <c r="G110" s="78" t="s">
        <v>117</v>
      </c>
      <c r="H110" s="9" t="s">
        <v>117</v>
      </c>
      <c r="I110" s="9" t="s">
        <v>117</v>
      </c>
    </row>
    <row r="111" spans="1:14" hidden="1" x14ac:dyDescent="0.2">
      <c r="A111" s="10">
        <v>0</v>
      </c>
      <c r="B111" s="88" t="s">
        <v>185</v>
      </c>
      <c r="C111" s="9" t="s">
        <v>117</v>
      </c>
      <c r="D111" s="76" t="s">
        <v>117</v>
      </c>
      <c r="E111" s="77" t="s">
        <v>117</v>
      </c>
      <c r="F111" s="85" t="s">
        <v>117</v>
      </c>
      <c r="G111" s="89" t="s">
        <v>117</v>
      </c>
      <c r="H111" s="24" t="s">
        <v>117</v>
      </c>
      <c r="I111" s="9" t="s">
        <v>117</v>
      </c>
    </row>
    <row r="112" spans="1:14" x14ac:dyDescent="0.2">
      <c r="A112" s="10">
        <v>1</v>
      </c>
      <c r="B112" s="33" t="s">
        <v>7</v>
      </c>
      <c r="C112" s="34" t="s">
        <v>117</v>
      </c>
      <c r="D112" s="34" t="s">
        <v>117</v>
      </c>
      <c r="E112" s="35"/>
      <c r="F112" s="157" t="s">
        <v>117</v>
      </c>
      <c r="G112" s="36">
        <v>11619.766511973945</v>
      </c>
      <c r="H112" s="35" t="s">
        <v>117</v>
      </c>
      <c r="I112" s="34" t="s">
        <v>117</v>
      </c>
      <c r="L112" s="63" t="e">
        <f>+L94-G105-G106</f>
        <v>#VALUE!</v>
      </c>
      <c r="N112" s="63" t="e">
        <f>+L112-G112</f>
        <v>#VALUE!</v>
      </c>
    </row>
    <row r="113" spans="1:14" x14ac:dyDescent="0.2">
      <c r="A113" s="10">
        <v>1</v>
      </c>
      <c r="B113" s="33" t="s">
        <v>8</v>
      </c>
      <c r="C113" s="42" t="s">
        <v>117</v>
      </c>
      <c r="D113" s="42" t="s">
        <v>117</v>
      </c>
      <c r="E113" s="41"/>
      <c r="F113" s="158">
        <v>1.452470813996743</v>
      </c>
      <c r="G113" s="60" t="s">
        <v>117</v>
      </c>
      <c r="H113" s="42" t="s">
        <v>117</v>
      </c>
      <c r="I113" s="42" t="s">
        <v>117</v>
      </c>
      <c r="L113" s="10" t="e">
        <f>L112/G9-F113</f>
        <v>#VALUE!</v>
      </c>
      <c r="N113" s="10">
        <v>100.9989256517221</v>
      </c>
    </row>
    <row r="115" spans="1:14" x14ac:dyDescent="0.2">
      <c r="B115" s="176" t="s">
        <v>57</v>
      </c>
    </row>
  </sheetData>
  <autoFilter ref="A1:H113">
    <filterColumn colId="0">
      <filters>
        <filter val="1"/>
      </filters>
    </filterColumn>
  </autoFilter>
  <phoneticPr fontId="41" type="noConversion"/>
  <conditionalFormatting sqref="E25:E26 D22:D26 F22:I26 E22:E23 D20:I21 C33 D27:I27 I55:I73 D74:I80 I81 D82:I85 I86 D87:I89 I90:I91 I93 D92:I92 C3:I3 D55:H72 D31:I54">
    <cfRule type="cellIs" dxfId="10" priority="1" stopIfTrue="1" operator="equal">
      <formula>0</formula>
    </cfRule>
  </conditionalFormatting>
  <pageMargins left="0.75" right="0.75" top="1" bottom="1" header="0" footer="0"/>
  <pageSetup paperSize="9" scale="95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N115"/>
  <sheetViews>
    <sheetView workbookViewId="0"/>
  </sheetViews>
  <sheetFormatPr defaultRowHeight="12" x14ac:dyDescent="0.2"/>
  <cols>
    <col min="1" max="1" width="3.28515625" style="10" customWidth="1"/>
    <col min="2" max="2" width="40.7109375" style="10" customWidth="1"/>
    <col min="3" max="3" width="2.28515625" style="10" customWidth="1"/>
    <col min="4" max="4" width="10.85546875" style="10" customWidth="1"/>
    <col min="5" max="5" width="2.5703125" style="10" customWidth="1"/>
    <col min="6" max="6" width="9.7109375" style="10" customWidth="1"/>
    <col min="7" max="7" width="9.140625" style="10"/>
    <col min="8" max="8" width="10.140625" style="10" customWidth="1"/>
    <col min="9" max="9" width="9.42578125" style="23" customWidth="1"/>
    <col min="10" max="11" width="9.140625" style="10"/>
    <col min="12" max="14" width="9.140625" style="10" hidden="1" customWidth="1"/>
    <col min="15" max="17" width="9.140625" style="10" customWidth="1"/>
    <col min="18" max="16384" width="9.140625" style="10"/>
  </cols>
  <sheetData>
    <row r="1" spans="1:9" x14ac:dyDescent="0.2">
      <c r="C1" s="10">
        <v>2</v>
      </c>
      <c r="D1" s="10">
        <v>3</v>
      </c>
      <c r="F1" s="10">
        <v>6</v>
      </c>
      <c r="G1" s="10">
        <v>7</v>
      </c>
      <c r="H1" s="10">
        <v>8</v>
      </c>
    </row>
    <row r="2" spans="1:9" hidden="1" x14ac:dyDescent="0.2"/>
    <row r="3" spans="1:9" x14ac:dyDescent="0.2">
      <c r="A3" s="10">
        <v>1</v>
      </c>
      <c r="B3" s="95" t="s">
        <v>116</v>
      </c>
      <c r="C3" s="27" t="s">
        <v>117</v>
      </c>
      <c r="D3" s="27" t="s">
        <v>117</v>
      </c>
      <c r="E3" s="27"/>
      <c r="F3" s="27" t="s">
        <v>117</v>
      </c>
      <c r="G3" s="27" t="s">
        <v>117</v>
      </c>
      <c r="H3" s="27" t="s">
        <v>117</v>
      </c>
      <c r="I3" s="27" t="s">
        <v>117</v>
      </c>
    </row>
    <row r="4" spans="1:9" x14ac:dyDescent="0.2">
      <c r="A4" s="10">
        <v>1</v>
      </c>
      <c r="B4" s="95" t="s">
        <v>0</v>
      </c>
      <c r="C4" s="24" t="s">
        <v>117</v>
      </c>
      <c r="D4" s="24" t="s">
        <v>117</v>
      </c>
      <c r="E4" s="24"/>
      <c r="F4" s="24" t="s">
        <v>117</v>
      </c>
      <c r="G4" s="24" t="s">
        <v>117</v>
      </c>
      <c r="H4" s="24" t="s">
        <v>117</v>
      </c>
      <c r="I4" s="25" t="s">
        <v>117</v>
      </c>
    </row>
    <row r="5" spans="1:9" x14ac:dyDescent="0.2">
      <c r="A5" s="10">
        <v>1</v>
      </c>
      <c r="B5" s="24" t="s">
        <v>117</v>
      </c>
      <c r="C5" s="24" t="s">
        <v>117</v>
      </c>
      <c r="D5" s="61" t="s">
        <v>117</v>
      </c>
      <c r="E5" s="62"/>
      <c r="F5" s="62" t="s">
        <v>117</v>
      </c>
      <c r="G5" s="175" t="s">
        <v>118</v>
      </c>
      <c r="H5" s="62"/>
      <c r="I5" s="61" t="s">
        <v>117</v>
      </c>
    </row>
    <row r="6" spans="1:9" x14ac:dyDescent="0.2">
      <c r="A6" s="10">
        <v>1</v>
      </c>
      <c r="B6" s="79" t="s">
        <v>119</v>
      </c>
      <c r="C6" s="24" t="s">
        <v>117</v>
      </c>
      <c r="D6" s="61" t="s">
        <v>117</v>
      </c>
      <c r="E6" s="62"/>
      <c r="F6" s="62" t="s">
        <v>117</v>
      </c>
      <c r="G6" s="62" t="s">
        <v>117</v>
      </c>
      <c r="H6" s="62" t="s">
        <v>117</v>
      </c>
      <c r="I6" s="61" t="s">
        <v>117</v>
      </c>
    </row>
    <row r="7" spans="1:9" x14ac:dyDescent="0.2">
      <c r="A7" s="10">
        <v>1</v>
      </c>
      <c r="B7" s="95" t="s">
        <v>64</v>
      </c>
      <c r="C7" s="24" t="s">
        <v>117</v>
      </c>
      <c r="D7" s="61" t="s">
        <v>117</v>
      </c>
      <c r="E7" s="62"/>
      <c r="F7" s="62" t="s">
        <v>117</v>
      </c>
      <c r="G7" s="62" t="s">
        <v>117</v>
      </c>
      <c r="H7" s="62" t="s">
        <v>117</v>
      </c>
      <c r="I7" s="61" t="s">
        <v>117</v>
      </c>
    </row>
    <row r="8" spans="1:9" x14ac:dyDescent="0.2">
      <c r="A8" s="10">
        <v>1</v>
      </c>
      <c r="B8" s="24" t="s">
        <v>117</v>
      </c>
      <c r="C8" s="24" t="s">
        <v>117</v>
      </c>
      <c r="D8" s="61" t="s">
        <v>117</v>
      </c>
      <c r="E8" s="62"/>
      <c r="F8" s="62" t="s">
        <v>117</v>
      </c>
      <c r="G8" s="62" t="s">
        <v>117</v>
      </c>
      <c r="H8" s="62" t="s">
        <v>117</v>
      </c>
      <c r="I8" s="61" t="s">
        <v>117</v>
      </c>
    </row>
    <row r="9" spans="1:9" x14ac:dyDescent="0.2">
      <c r="A9" s="10">
        <v>1</v>
      </c>
      <c r="B9" s="95" t="s">
        <v>120</v>
      </c>
      <c r="C9" s="95" t="s">
        <v>117</v>
      </c>
      <c r="D9" s="101" t="s">
        <v>117</v>
      </c>
      <c r="E9" s="102"/>
      <c r="F9" s="102" t="s">
        <v>117</v>
      </c>
      <c r="G9" s="144">
        <v>15000</v>
      </c>
      <c r="H9" s="145" t="s">
        <v>1</v>
      </c>
      <c r="I9" s="61" t="s">
        <v>117</v>
      </c>
    </row>
    <row r="10" spans="1:9" x14ac:dyDescent="0.2">
      <c r="A10" s="10">
        <v>1</v>
      </c>
      <c r="B10" s="24" t="s">
        <v>117</v>
      </c>
      <c r="C10" s="24" t="s">
        <v>117</v>
      </c>
      <c r="D10" s="61" t="s">
        <v>117</v>
      </c>
      <c r="E10" s="62"/>
      <c r="F10" s="62" t="s">
        <v>117</v>
      </c>
      <c r="G10" s="96" t="s">
        <v>117</v>
      </c>
      <c r="H10" s="97" t="s">
        <v>117</v>
      </c>
      <c r="I10" s="61" t="s">
        <v>117</v>
      </c>
    </row>
    <row r="11" spans="1:9" x14ac:dyDescent="0.2">
      <c r="A11" s="10">
        <v>1</v>
      </c>
      <c r="B11" s="24" t="s">
        <v>121</v>
      </c>
      <c r="C11" s="24" t="s">
        <v>117</v>
      </c>
      <c r="D11" s="61" t="s">
        <v>117</v>
      </c>
      <c r="E11" s="62"/>
      <c r="F11" s="62" t="s">
        <v>117</v>
      </c>
      <c r="G11" s="179">
        <v>16666.666666666668</v>
      </c>
      <c r="H11" s="97" t="s">
        <v>1</v>
      </c>
      <c r="I11" s="61" t="s">
        <v>117</v>
      </c>
    </row>
    <row r="12" spans="1:9" x14ac:dyDescent="0.2">
      <c r="A12" s="10">
        <v>1</v>
      </c>
      <c r="B12" s="24" t="s">
        <v>122</v>
      </c>
      <c r="C12" s="24" t="s">
        <v>117</v>
      </c>
      <c r="D12" s="61" t="s">
        <v>117</v>
      </c>
      <c r="E12" s="62"/>
      <c r="F12" s="62" t="s">
        <v>117</v>
      </c>
      <c r="G12" s="179">
        <v>10</v>
      </c>
      <c r="H12" s="73" t="s">
        <v>2</v>
      </c>
      <c r="I12" s="61" t="s">
        <v>117</v>
      </c>
    </row>
    <row r="13" spans="1:9" x14ac:dyDescent="0.2">
      <c r="A13" s="10">
        <v>1</v>
      </c>
      <c r="B13" s="24" t="s">
        <v>117</v>
      </c>
      <c r="C13" s="24" t="s">
        <v>117</v>
      </c>
      <c r="D13" s="61" t="s">
        <v>117</v>
      </c>
      <c r="E13" s="62" t="s">
        <v>117</v>
      </c>
      <c r="F13" s="62" t="s">
        <v>117</v>
      </c>
      <c r="G13" s="179" t="s">
        <v>117</v>
      </c>
      <c r="H13" s="62" t="s">
        <v>117</v>
      </c>
      <c r="I13" s="61" t="s">
        <v>117</v>
      </c>
    </row>
    <row r="14" spans="1:9" hidden="1" x14ac:dyDescent="0.2">
      <c r="A14" s="10">
        <v>0</v>
      </c>
      <c r="B14" s="24" t="s">
        <v>117</v>
      </c>
      <c r="C14" s="24" t="s">
        <v>117</v>
      </c>
      <c r="D14" s="61" t="s">
        <v>117</v>
      </c>
      <c r="E14" s="62"/>
      <c r="F14" s="62" t="s">
        <v>117</v>
      </c>
      <c r="G14" s="40" t="s">
        <v>117</v>
      </c>
      <c r="H14" s="73" t="s">
        <v>117</v>
      </c>
      <c r="I14" s="61" t="s">
        <v>117</v>
      </c>
    </row>
    <row r="15" spans="1:9" x14ac:dyDescent="0.2">
      <c r="A15" s="10">
        <v>1</v>
      </c>
      <c r="B15" s="24" t="s">
        <v>123</v>
      </c>
      <c r="C15" s="24" t="s">
        <v>117</v>
      </c>
      <c r="D15" s="61" t="s">
        <v>117</v>
      </c>
      <c r="E15" s="62"/>
      <c r="F15" s="62" t="s">
        <v>117</v>
      </c>
      <c r="G15" s="248">
        <v>0.5</v>
      </c>
      <c r="H15" s="73" t="s">
        <v>3</v>
      </c>
      <c r="I15" s="61" t="s">
        <v>117</v>
      </c>
    </row>
    <row r="16" spans="1:9" x14ac:dyDescent="0.2">
      <c r="A16" s="10">
        <v>1</v>
      </c>
      <c r="B16" s="24" t="s">
        <v>124</v>
      </c>
      <c r="C16" s="24" t="s">
        <v>117</v>
      </c>
      <c r="D16" s="61" t="s">
        <v>117</v>
      </c>
      <c r="E16" s="62"/>
      <c r="F16" s="62" t="s">
        <v>117</v>
      </c>
      <c r="G16" s="40">
        <v>1</v>
      </c>
      <c r="H16" s="73" t="s">
        <v>125</v>
      </c>
      <c r="I16" s="61" t="s">
        <v>117</v>
      </c>
    </row>
    <row r="17" spans="1:12" x14ac:dyDescent="0.2">
      <c r="A17" s="10">
        <v>1</v>
      </c>
      <c r="B17" s="24" t="s">
        <v>223</v>
      </c>
      <c r="C17" s="24" t="s">
        <v>117</v>
      </c>
      <c r="D17" s="61" t="s">
        <v>117</v>
      </c>
      <c r="E17" s="62"/>
      <c r="F17" s="62" t="s">
        <v>117</v>
      </c>
      <c r="G17" s="40">
        <v>10</v>
      </c>
      <c r="H17" s="73" t="s">
        <v>125</v>
      </c>
      <c r="I17" s="61" t="s">
        <v>117</v>
      </c>
    </row>
    <row r="18" spans="1:12" x14ac:dyDescent="0.2">
      <c r="A18" s="10">
        <v>1</v>
      </c>
      <c r="B18" s="24" t="s">
        <v>126</v>
      </c>
      <c r="C18" s="25" t="s">
        <v>117</v>
      </c>
      <c r="D18" s="25" t="s">
        <v>117</v>
      </c>
      <c r="E18" s="25" t="s">
        <v>117</v>
      </c>
      <c r="F18" s="25" t="s">
        <v>117</v>
      </c>
      <c r="G18" s="40">
        <v>12.975999999999999</v>
      </c>
      <c r="H18" s="73" t="s">
        <v>2</v>
      </c>
      <c r="I18" s="25" t="s">
        <v>117</v>
      </c>
    </row>
    <row r="19" spans="1:12" x14ac:dyDescent="0.2">
      <c r="A19" s="10">
        <v>1</v>
      </c>
      <c r="B19" s="24" t="s">
        <v>117</v>
      </c>
      <c r="C19" s="25" t="s">
        <v>117</v>
      </c>
      <c r="D19" s="61" t="s">
        <v>117</v>
      </c>
      <c r="E19" s="62" t="s">
        <v>117</v>
      </c>
      <c r="F19" s="62" t="s">
        <v>117</v>
      </c>
      <c r="G19" s="62" t="s">
        <v>117</v>
      </c>
      <c r="H19" s="62" t="s">
        <v>117</v>
      </c>
      <c r="I19" s="61" t="s">
        <v>117</v>
      </c>
    </row>
    <row r="20" spans="1:12" hidden="1" x14ac:dyDescent="0.2">
      <c r="A20" s="10">
        <v>0</v>
      </c>
      <c r="B20" s="24" t="s">
        <v>117</v>
      </c>
      <c r="C20" s="27" t="s">
        <v>117</v>
      </c>
      <c r="D20" s="27" t="s">
        <v>117</v>
      </c>
      <c r="E20" s="24" t="s">
        <v>117</v>
      </c>
      <c r="F20" s="28" t="s">
        <v>117</v>
      </c>
      <c r="G20" s="27" t="s">
        <v>117</v>
      </c>
      <c r="H20" s="24" t="s">
        <v>117</v>
      </c>
      <c r="I20" s="25" t="s">
        <v>117</v>
      </c>
    </row>
    <row r="21" spans="1:12" x14ac:dyDescent="0.2">
      <c r="A21" s="10">
        <v>1</v>
      </c>
      <c r="B21" s="24" t="s">
        <v>224</v>
      </c>
      <c r="C21" s="27" t="s">
        <v>117</v>
      </c>
      <c r="D21" s="27" t="s">
        <v>117</v>
      </c>
      <c r="E21" s="24" t="s">
        <v>117</v>
      </c>
      <c r="F21" s="24" t="s">
        <v>117</v>
      </c>
      <c r="G21" s="24">
        <v>70</v>
      </c>
      <c r="H21" s="24" t="s">
        <v>207</v>
      </c>
      <c r="I21" s="24" t="s">
        <v>117</v>
      </c>
    </row>
    <row r="22" spans="1:12" hidden="1" x14ac:dyDescent="0.2">
      <c r="A22" s="10">
        <v>0</v>
      </c>
      <c r="B22" s="24" t="s">
        <v>117</v>
      </c>
      <c r="C22" s="27" t="s">
        <v>117</v>
      </c>
      <c r="D22" s="29" t="s">
        <v>117</v>
      </c>
      <c r="E22" s="24" t="s">
        <v>117</v>
      </c>
      <c r="F22" s="28" t="s">
        <v>117</v>
      </c>
      <c r="G22" s="27" t="s">
        <v>117</v>
      </c>
      <c r="H22" s="24" t="s">
        <v>117</v>
      </c>
      <c r="I22" s="24" t="s">
        <v>117</v>
      </c>
    </row>
    <row r="23" spans="1:12" hidden="1" x14ac:dyDescent="0.2">
      <c r="A23" s="10">
        <v>0</v>
      </c>
      <c r="B23" s="24" t="s">
        <v>117</v>
      </c>
      <c r="C23" s="27" t="s">
        <v>117</v>
      </c>
      <c r="D23" s="29" t="s">
        <v>117</v>
      </c>
      <c r="E23" s="24" t="s">
        <v>117</v>
      </c>
      <c r="F23" s="28" t="s">
        <v>117</v>
      </c>
      <c r="G23" s="27" t="s">
        <v>117</v>
      </c>
      <c r="H23" s="24" t="s">
        <v>117</v>
      </c>
      <c r="I23" s="24" t="s">
        <v>117</v>
      </c>
    </row>
    <row r="24" spans="1:12" ht="13.5" hidden="1" x14ac:dyDescent="0.2">
      <c r="A24" s="10">
        <v>0</v>
      </c>
      <c r="B24" s="24" t="s">
        <v>117</v>
      </c>
      <c r="C24" s="27" t="s">
        <v>117</v>
      </c>
      <c r="D24" s="29" t="s">
        <v>117</v>
      </c>
      <c r="E24" s="58" t="s">
        <v>117</v>
      </c>
      <c r="F24" s="28" t="s">
        <v>117</v>
      </c>
      <c r="G24" s="27" t="s">
        <v>117</v>
      </c>
      <c r="H24" s="24" t="s">
        <v>117</v>
      </c>
      <c r="I24" s="24" t="s">
        <v>117</v>
      </c>
    </row>
    <row r="25" spans="1:12" hidden="1" x14ac:dyDescent="0.2">
      <c r="A25" s="10">
        <v>0</v>
      </c>
      <c r="B25" s="24" t="s">
        <v>117</v>
      </c>
      <c r="C25" s="27" t="s">
        <v>117</v>
      </c>
      <c r="D25" s="27" t="s">
        <v>117</v>
      </c>
      <c r="E25" s="24" t="s">
        <v>117</v>
      </c>
      <c r="F25" s="28" t="s">
        <v>117</v>
      </c>
      <c r="G25" s="27" t="s">
        <v>117</v>
      </c>
      <c r="H25" s="24" t="s">
        <v>117</v>
      </c>
      <c r="I25" s="24" t="s">
        <v>117</v>
      </c>
    </row>
    <row r="26" spans="1:12" hidden="1" x14ac:dyDescent="0.2">
      <c r="A26" s="10">
        <v>0</v>
      </c>
      <c r="B26" s="24" t="s">
        <v>117</v>
      </c>
      <c r="C26" s="27" t="s">
        <v>117</v>
      </c>
      <c r="D26" s="29" t="s">
        <v>117</v>
      </c>
      <c r="E26" s="24" t="s">
        <v>117</v>
      </c>
      <c r="F26" s="28" t="s">
        <v>117</v>
      </c>
      <c r="G26" s="27" t="s">
        <v>117</v>
      </c>
      <c r="H26" s="24" t="s">
        <v>117</v>
      </c>
      <c r="I26" s="24" t="s">
        <v>117</v>
      </c>
    </row>
    <row r="27" spans="1:12" hidden="1" x14ac:dyDescent="0.2">
      <c r="A27" s="10">
        <v>0</v>
      </c>
      <c r="B27" s="24" t="s">
        <v>117</v>
      </c>
      <c r="C27" s="27" t="s">
        <v>117</v>
      </c>
      <c r="D27" s="27" t="s">
        <v>117</v>
      </c>
      <c r="E27" s="24" t="s">
        <v>117</v>
      </c>
      <c r="F27" s="28" t="s">
        <v>117</v>
      </c>
      <c r="G27" s="27" t="s">
        <v>117</v>
      </c>
      <c r="H27" s="24" t="s">
        <v>117</v>
      </c>
      <c r="I27" s="24" t="s">
        <v>117</v>
      </c>
    </row>
    <row r="28" spans="1:12" x14ac:dyDescent="0.2">
      <c r="A28" s="10">
        <v>1</v>
      </c>
      <c r="B28" s="24"/>
      <c r="C28" s="27" t="s">
        <v>117</v>
      </c>
      <c r="D28" s="61" t="s">
        <v>117</v>
      </c>
      <c r="E28" s="62"/>
      <c r="F28" s="62" t="s">
        <v>117</v>
      </c>
      <c r="G28" s="62" t="s">
        <v>117</v>
      </c>
      <c r="H28" s="62" t="s">
        <v>117</v>
      </c>
      <c r="I28" s="61" t="s">
        <v>117</v>
      </c>
      <c r="L28" s="10" t="s">
        <v>9</v>
      </c>
    </row>
    <row r="29" spans="1:12" x14ac:dyDescent="0.2">
      <c r="A29" s="10">
        <v>1</v>
      </c>
      <c r="B29" s="159">
        <v>0</v>
      </c>
      <c r="C29" s="160" t="s">
        <v>117</v>
      </c>
      <c r="D29" s="161" t="s">
        <v>130</v>
      </c>
      <c r="E29" s="162"/>
      <c r="F29" s="162" t="s">
        <v>131</v>
      </c>
      <c r="G29" s="162" t="s">
        <v>132</v>
      </c>
      <c r="H29" s="162" t="s">
        <v>117</v>
      </c>
      <c r="I29" s="161" t="s">
        <v>133</v>
      </c>
    </row>
    <row r="30" spans="1:12" x14ac:dyDescent="0.2">
      <c r="A30" s="10">
        <v>1</v>
      </c>
      <c r="B30" s="163" t="s">
        <v>134</v>
      </c>
      <c r="C30" s="164" t="s">
        <v>117</v>
      </c>
      <c r="D30" s="165" t="s">
        <v>3</v>
      </c>
      <c r="E30" s="165"/>
      <c r="F30" s="165" t="s">
        <v>135</v>
      </c>
      <c r="G30" s="165" t="s">
        <v>108</v>
      </c>
      <c r="H30" s="165" t="s">
        <v>117</v>
      </c>
      <c r="I30" s="166" t="s">
        <v>136</v>
      </c>
    </row>
    <row r="31" spans="1:12" hidden="1" x14ac:dyDescent="0.2">
      <c r="A31" s="10">
        <v>0</v>
      </c>
      <c r="B31" s="90" t="s">
        <v>137</v>
      </c>
      <c r="C31" s="91" t="s">
        <v>117</v>
      </c>
      <c r="D31" s="91" t="s">
        <v>117</v>
      </c>
      <c r="E31" s="91"/>
      <c r="F31" s="91" t="s">
        <v>117</v>
      </c>
      <c r="G31" s="91" t="s">
        <v>117</v>
      </c>
      <c r="H31" s="91" t="s">
        <v>117</v>
      </c>
      <c r="I31" s="91" t="s">
        <v>117</v>
      </c>
      <c r="L31" s="63" t="str">
        <f>+H31</f>
        <v/>
      </c>
    </row>
    <row r="32" spans="1:12" hidden="1" x14ac:dyDescent="0.2">
      <c r="A32" s="10">
        <v>0</v>
      </c>
      <c r="B32" s="11" t="s">
        <v>225</v>
      </c>
      <c r="C32" s="75" t="s">
        <v>117</v>
      </c>
      <c r="D32" s="7" t="s">
        <v>117</v>
      </c>
      <c r="E32" s="9" t="s">
        <v>117</v>
      </c>
      <c r="F32" s="81" t="s">
        <v>117</v>
      </c>
      <c r="G32" s="24" t="s">
        <v>117</v>
      </c>
      <c r="H32" s="24" t="s">
        <v>117</v>
      </c>
      <c r="I32" s="24" t="s">
        <v>117</v>
      </c>
    </row>
    <row r="33" spans="1:14" x14ac:dyDescent="0.2">
      <c r="A33" s="10">
        <v>1</v>
      </c>
      <c r="B33" s="43" t="s">
        <v>140</v>
      </c>
      <c r="C33" s="91" t="s">
        <v>117</v>
      </c>
      <c r="D33" s="92" t="s">
        <v>117</v>
      </c>
      <c r="E33" s="91"/>
      <c r="F33" s="93" t="s">
        <v>117</v>
      </c>
      <c r="G33" s="91" t="s">
        <v>117</v>
      </c>
      <c r="H33" s="91">
        <v>4018.1586224795647</v>
      </c>
      <c r="I33" s="27" t="s">
        <v>117</v>
      </c>
      <c r="L33" s="10">
        <f>SUBTOTAL(9,G34:G52)</f>
        <v>4018.1586224795637</v>
      </c>
      <c r="M33" s="63"/>
      <c r="N33" s="218">
        <v>99.48954821371025</v>
      </c>
    </row>
    <row r="34" spans="1:14" x14ac:dyDescent="0.2">
      <c r="A34" s="10">
        <v>1</v>
      </c>
      <c r="B34" s="26" t="s">
        <v>141</v>
      </c>
      <c r="C34" s="27" t="s">
        <v>117</v>
      </c>
      <c r="D34" s="27">
        <v>70</v>
      </c>
      <c r="E34" s="27"/>
      <c r="F34" s="71">
        <v>21.2</v>
      </c>
      <c r="G34" s="27">
        <v>1484</v>
      </c>
      <c r="H34" s="91" t="s">
        <v>117</v>
      </c>
      <c r="I34" s="91">
        <v>6.9668802771759939</v>
      </c>
      <c r="K34" s="10">
        <v>1.0104861773117253</v>
      </c>
      <c r="M34" s="218">
        <v>101.04861773117253</v>
      </c>
    </row>
    <row r="35" spans="1:14" x14ac:dyDescent="0.2">
      <c r="A35" s="10">
        <v>1</v>
      </c>
      <c r="B35" s="26" t="s">
        <v>144</v>
      </c>
      <c r="C35" s="27" t="s">
        <v>117</v>
      </c>
      <c r="D35" s="27">
        <v>2</v>
      </c>
      <c r="E35" s="27"/>
      <c r="F35" s="71">
        <v>5.76</v>
      </c>
      <c r="G35" s="27">
        <v>11.52</v>
      </c>
      <c r="H35" s="27" t="s">
        <v>117</v>
      </c>
      <c r="I35" s="27">
        <v>5.4082520750045444E-2</v>
      </c>
    </row>
    <row r="36" spans="1:14" x14ac:dyDescent="0.2">
      <c r="A36" s="10">
        <v>1</v>
      </c>
      <c r="B36" s="26" t="s">
        <v>143</v>
      </c>
      <c r="C36" s="27" t="s">
        <v>117</v>
      </c>
      <c r="D36" s="27">
        <v>2</v>
      </c>
      <c r="E36" s="27"/>
      <c r="F36" s="71">
        <v>4.76</v>
      </c>
      <c r="G36" s="27">
        <v>9.52</v>
      </c>
      <c r="H36" s="27" t="s">
        <v>117</v>
      </c>
      <c r="I36" s="27">
        <v>4.4693194230940335E-2</v>
      </c>
    </row>
    <row r="37" spans="1:14" x14ac:dyDescent="0.2">
      <c r="A37" s="10">
        <v>1</v>
      </c>
      <c r="B37" s="26" t="s">
        <v>210</v>
      </c>
      <c r="C37" s="27" t="s">
        <v>117</v>
      </c>
      <c r="D37" s="27">
        <v>7.5</v>
      </c>
      <c r="E37" s="27"/>
      <c r="F37" s="71">
        <v>21.95</v>
      </c>
      <c r="G37" s="27">
        <v>164.625</v>
      </c>
      <c r="H37" s="27" t="s">
        <v>117</v>
      </c>
      <c r="I37" s="27">
        <v>0.77285893910383952</v>
      </c>
    </row>
    <row r="38" spans="1:14" x14ac:dyDescent="0.2">
      <c r="A38" s="10">
        <v>1</v>
      </c>
      <c r="B38" s="11" t="s">
        <v>146</v>
      </c>
      <c r="C38" s="75" t="s">
        <v>117</v>
      </c>
      <c r="D38" s="27">
        <v>756.41025641025647</v>
      </c>
      <c r="E38" s="9" t="s">
        <v>117</v>
      </c>
      <c r="F38" s="28">
        <v>0.2953078134798125</v>
      </c>
      <c r="G38" s="27">
        <v>223.37385891421718</v>
      </c>
      <c r="H38" s="24" t="s">
        <v>117</v>
      </c>
      <c r="I38" s="24">
        <v>1.0486650485890516</v>
      </c>
      <c r="M38" s="218">
        <v>82.676414002376106</v>
      </c>
    </row>
    <row r="39" spans="1:14" hidden="1" x14ac:dyDescent="0.2">
      <c r="A39" s="10">
        <v>0</v>
      </c>
      <c r="B39" s="11" t="s">
        <v>53</v>
      </c>
      <c r="C39" s="75" t="s">
        <v>117</v>
      </c>
      <c r="D39" s="27">
        <v>60</v>
      </c>
      <c r="E39" s="9" t="s">
        <v>117</v>
      </c>
      <c r="F39" s="28" t="s">
        <v>117</v>
      </c>
      <c r="G39" s="27" t="s">
        <v>117</v>
      </c>
      <c r="H39" s="24" t="s">
        <v>117</v>
      </c>
      <c r="I39" s="24" t="s">
        <v>117</v>
      </c>
    </row>
    <row r="40" spans="1:14" hidden="1" x14ac:dyDescent="0.2">
      <c r="A40" s="10">
        <v>0</v>
      </c>
      <c r="B40" s="11" t="s">
        <v>12</v>
      </c>
      <c r="C40" s="75" t="s">
        <v>117</v>
      </c>
      <c r="D40" s="27">
        <v>50.000000000000007</v>
      </c>
      <c r="E40" s="9" t="s">
        <v>117</v>
      </c>
      <c r="F40" s="13" t="s">
        <v>117</v>
      </c>
      <c r="G40" s="27" t="s">
        <v>117</v>
      </c>
      <c r="H40" s="24" t="s">
        <v>117</v>
      </c>
      <c r="I40" s="24" t="s">
        <v>117</v>
      </c>
    </row>
    <row r="41" spans="1:14" hidden="1" x14ac:dyDescent="0.2">
      <c r="A41" s="10">
        <v>0</v>
      </c>
      <c r="B41" s="26" t="s">
        <v>54</v>
      </c>
      <c r="C41" s="27" t="s">
        <v>117</v>
      </c>
      <c r="D41" s="27">
        <v>166.66666666666669</v>
      </c>
      <c r="E41" s="27" t="s">
        <v>117</v>
      </c>
      <c r="F41" s="70" t="s">
        <v>117</v>
      </c>
      <c r="G41" s="27" t="s">
        <v>117</v>
      </c>
      <c r="H41" s="27" t="s">
        <v>117</v>
      </c>
      <c r="I41" s="27" t="s">
        <v>117</v>
      </c>
    </row>
    <row r="42" spans="1:14" x14ac:dyDescent="0.2">
      <c r="A42" s="10">
        <v>1</v>
      </c>
      <c r="B42" s="26" t="s">
        <v>147</v>
      </c>
      <c r="C42" s="27" t="s">
        <v>117</v>
      </c>
      <c r="D42" s="27" t="s">
        <v>117</v>
      </c>
      <c r="E42" s="27" t="s">
        <v>117</v>
      </c>
      <c r="F42" s="27" t="s">
        <v>117</v>
      </c>
      <c r="G42" s="27">
        <v>303.70579999999973</v>
      </c>
      <c r="H42" s="27" t="s">
        <v>117</v>
      </c>
      <c r="I42" s="27">
        <v>1.4257964609730156</v>
      </c>
    </row>
    <row r="43" spans="1:14" hidden="1" x14ac:dyDescent="0.2">
      <c r="A43" s="10">
        <v>0</v>
      </c>
      <c r="B43" s="26" t="s">
        <v>191</v>
      </c>
      <c r="C43" s="27" t="s">
        <v>117</v>
      </c>
      <c r="D43" s="27">
        <v>4</v>
      </c>
      <c r="E43" s="27"/>
      <c r="F43" s="71">
        <v>15.450000000000001</v>
      </c>
      <c r="G43" s="27">
        <v>61.800000000000004</v>
      </c>
      <c r="H43" s="27" t="s">
        <v>117</v>
      </c>
      <c r="I43" s="27">
        <v>0.29013018944034796</v>
      </c>
    </row>
    <row r="44" spans="1:14" hidden="1" x14ac:dyDescent="0.2">
      <c r="A44" s="10">
        <v>0</v>
      </c>
      <c r="B44" s="26" t="s">
        <v>192</v>
      </c>
      <c r="C44" s="27" t="s">
        <v>117</v>
      </c>
      <c r="D44" s="27">
        <v>0.8</v>
      </c>
      <c r="E44" s="27"/>
      <c r="F44" s="71">
        <v>44.557799999999993</v>
      </c>
      <c r="G44" s="27">
        <v>35.646239999999999</v>
      </c>
      <c r="H44" s="27" t="s">
        <v>117</v>
      </c>
      <c r="I44" s="27">
        <v>0.1673470932691927</v>
      </c>
    </row>
    <row r="45" spans="1:14" hidden="1" x14ac:dyDescent="0.2">
      <c r="A45" s="10">
        <v>0</v>
      </c>
      <c r="B45" s="26" t="s">
        <v>196</v>
      </c>
      <c r="C45" s="27" t="s">
        <v>117</v>
      </c>
      <c r="D45" s="27">
        <v>1.2</v>
      </c>
      <c r="E45" s="27"/>
      <c r="F45" s="71">
        <v>140.46110000000002</v>
      </c>
      <c r="G45" s="27">
        <v>168.55332000000001</v>
      </c>
      <c r="H45" s="27" t="s">
        <v>117</v>
      </c>
      <c r="I45" s="27">
        <v>0.7913010786796052</v>
      </c>
    </row>
    <row r="46" spans="1:14" hidden="1" x14ac:dyDescent="0.2">
      <c r="A46" s="10">
        <v>0</v>
      </c>
      <c r="B46" s="26" t="s">
        <v>226</v>
      </c>
      <c r="C46" s="27" t="s">
        <v>117</v>
      </c>
      <c r="D46" s="27">
        <v>0.3</v>
      </c>
      <c r="E46" s="27"/>
      <c r="F46" s="71">
        <v>57.535799999999995</v>
      </c>
      <c r="G46" s="27">
        <v>17.260739999999998</v>
      </c>
      <c r="H46" s="27" t="s">
        <v>117</v>
      </c>
      <c r="I46" s="27">
        <v>8.1033361910689189E-2</v>
      </c>
    </row>
    <row r="47" spans="1:14" hidden="1" x14ac:dyDescent="0.2">
      <c r="A47" s="10">
        <v>0</v>
      </c>
      <c r="B47" s="26" t="s">
        <v>227</v>
      </c>
      <c r="C47" s="27" t="s">
        <v>117</v>
      </c>
      <c r="D47" s="27">
        <v>1.2</v>
      </c>
      <c r="E47" s="27"/>
      <c r="F47" s="71" t="s">
        <v>117</v>
      </c>
      <c r="G47" s="27" t="s">
        <v>117</v>
      </c>
      <c r="H47" s="27" t="s">
        <v>117</v>
      </c>
      <c r="I47" s="27" t="s">
        <v>117</v>
      </c>
    </row>
    <row r="48" spans="1:14" hidden="1" x14ac:dyDescent="0.2">
      <c r="A48" s="10">
        <v>0</v>
      </c>
      <c r="B48" s="26" t="s">
        <v>200</v>
      </c>
      <c r="C48" s="27" t="s">
        <v>117</v>
      </c>
      <c r="D48" s="27">
        <v>1</v>
      </c>
      <c r="E48" s="27"/>
      <c r="F48" s="71">
        <v>20.445500000000003</v>
      </c>
      <c r="G48" s="27">
        <v>20.445500000000003</v>
      </c>
      <c r="H48" s="80" t="s">
        <v>117</v>
      </c>
      <c r="I48" s="27">
        <v>9.5984737673181802E-2</v>
      </c>
    </row>
    <row r="49" spans="1:14" x14ac:dyDescent="0.2">
      <c r="A49" s="10">
        <v>1</v>
      </c>
      <c r="B49" s="26" t="s">
        <v>228</v>
      </c>
      <c r="C49" s="27" t="s">
        <v>117</v>
      </c>
      <c r="D49" s="27">
        <v>115</v>
      </c>
      <c r="E49" s="27"/>
      <c r="F49" s="71">
        <v>1.5369999999999999</v>
      </c>
      <c r="G49" s="27">
        <v>176.755</v>
      </c>
      <c r="H49" s="27" t="s">
        <v>117</v>
      </c>
      <c r="I49" s="27">
        <v>0.82980520444221206</v>
      </c>
    </row>
    <row r="50" spans="1:14" x14ac:dyDescent="0.2">
      <c r="A50" s="10">
        <v>1</v>
      </c>
      <c r="B50" s="26" t="s">
        <v>229</v>
      </c>
      <c r="C50" s="27" t="s">
        <v>117</v>
      </c>
      <c r="D50" s="27">
        <v>75</v>
      </c>
      <c r="E50" s="27"/>
      <c r="F50" s="71">
        <v>4.62</v>
      </c>
      <c r="G50" s="27">
        <v>346.5</v>
      </c>
      <c r="H50" s="27" t="s">
        <v>117</v>
      </c>
      <c r="I50" s="27">
        <v>1.6267008194349608</v>
      </c>
    </row>
    <row r="51" spans="1:14" x14ac:dyDescent="0.2">
      <c r="A51" s="10">
        <v>1</v>
      </c>
      <c r="B51" s="26" t="s">
        <v>156</v>
      </c>
      <c r="C51" s="27" t="s">
        <v>117</v>
      </c>
      <c r="D51" s="27">
        <v>1875</v>
      </c>
      <c r="E51" s="27"/>
      <c r="F51" s="71">
        <v>0.56279999999999997</v>
      </c>
      <c r="G51" s="27">
        <v>1055.25</v>
      </c>
      <c r="H51" s="27" t="s">
        <v>117</v>
      </c>
      <c r="I51" s="27">
        <v>4.9540434046428352</v>
      </c>
      <c r="L51" s="63"/>
    </row>
    <row r="52" spans="1:14" s="176" customFormat="1" x14ac:dyDescent="0.2">
      <c r="A52" s="10">
        <v>1</v>
      </c>
      <c r="B52" s="26" t="s">
        <v>219</v>
      </c>
      <c r="C52" s="27" t="s">
        <v>117</v>
      </c>
      <c r="D52" s="27">
        <v>5000</v>
      </c>
      <c r="E52" s="27"/>
      <c r="F52" s="71">
        <v>4.8581792713069338E-2</v>
      </c>
      <c r="G52" s="27">
        <v>242.90896356534668</v>
      </c>
      <c r="H52" s="27" t="s">
        <v>117</v>
      </c>
      <c r="I52" s="27">
        <v>1.1403757866662236</v>
      </c>
      <c r="L52" s="10">
        <f>SUBTOTAL(9,G53:G74)</f>
        <v>10333.340330098754</v>
      </c>
      <c r="N52" s="218" t="e">
        <v>#VALUE!</v>
      </c>
    </row>
    <row r="53" spans="1:14" x14ac:dyDescent="0.2">
      <c r="A53" s="176">
        <v>1</v>
      </c>
      <c r="B53" s="43" t="s">
        <v>157</v>
      </c>
      <c r="C53" s="91" t="s">
        <v>117</v>
      </c>
      <c r="D53" s="91" t="s">
        <v>117</v>
      </c>
      <c r="E53" s="91"/>
      <c r="F53" s="93" t="s">
        <v>117</v>
      </c>
      <c r="G53" s="91" t="s">
        <v>117</v>
      </c>
      <c r="H53" s="91">
        <v>10333.340330098754</v>
      </c>
      <c r="I53" s="91" t="s">
        <v>117</v>
      </c>
    </row>
    <row r="54" spans="1:14" x14ac:dyDescent="0.2">
      <c r="A54" s="10">
        <v>1</v>
      </c>
      <c r="B54" s="26" t="s">
        <v>158</v>
      </c>
      <c r="C54" s="27" t="s">
        <v>117</v>
      </c>
      <c r="D54" s="27">
        <v>1.6</v>
      </c>
      <c r="E54" s="27"/>
      <c r="F54" s="71">
        <v>45</v>
      </c>
      <c r="G54" s="27">
        <v>72</v>
      </c>
      <c r="H54" s="27" t="s">
        <v>117</v>
      </c>
      <c r="I54" s="27">
        <v>0.33801575468778405</v>
      </c>
    </row>
    <row r="55" spans="1:14" x14ac:dyDescent="0.2">
      <c r="A55" s="10">
        <v>1</v>
      </c>
      <c r="B55" s="11" t="s">
        <v>159</v>
      </c>
      <c r="C55" s="75" t="s">
        <v>117</v>
      </c>
      <c r="D55" s="27">
        <v>160</v>
      </c>
      <c r="E55" s="9" t="s">
        <v>117</v>
      </c>
      <c r="F55" s="154">
        <v>0.2</v>
      </c>
      <c r="G55" s="7">
        <v>32</v>
      </c>
      <c r="H55" s="9" t="s">
        <v>117</v>
      </c>
      <c r="I55" s="24">
        <v>0.15022922430568181</v>
      </c>
    </row>
    <row r="56" spans="1:14" x14ac:dyDescent="0.2">
      <c r="A56" s="10">
        <v>1</v>
      </c>
      <c r="B56" s="11" t="s">
        <v>160</v>
      </c>
      <c r="C56" s="75" t="s">
        <v>117</v>
      </c>
      <c r="D56" s="27">
        <v>1000000</v>
      </c>
      <c r="E56" s="9" t="s">
        <v>117</v>
      </c>
      <c r="F56" s="28">
        <v>2.5000000000000001E-4</v>
      </c>
      <c r="G56" s="7">
        <v>250</v>
      </c>
      <c r="H56" s="9" t="s">
        <v>117</v>
      </c>
      <c r="I56" s="24">
        <v>1.1736658148881389</v>
      </c>
    </row>
    <row r="57" spans="1:14" x14ac:dyDescent="0.2">
      <c r="A57" s="10">
        <v>1</v>
      </c>
      <c r="B57" s="11" t="s">
        <v>161</v>
      </c>
      <c r="C57" s="75" t="s">
        <v>117</v>
      </c>
      <c r="D57" s="27">
        <v>15000</v>
      </c>
      <c r="E57" s="9" t="s">
        <v>117</v>
      </c>
      <c r="F57" s="28">
        <v>0.05</v>
      </c>
      <c r="G57" s="7">
        <v>750</v>
      </c>
      <c r="H57" s="9" t="s">
        <v>117</v>
      </c>
      <c r="I57" s="24">
        <v>3.5209974446644172</v>
      </c>
    </row>
    <row r="58" spans="1:14" x14ac:dyDescent="0.2">
      <c r="A58" s="10">
        <v>1</v>
      </c>
      <c r="B58" s="11" t="s">
        <v>230</v>
      </c>
      <c r="C58" s="75" t="s">
        <v>117</v>
      </c>
      <c r="D58" s="27">
        <v>32</v>
      </c>
      <c r="E58" s="9" t="s">
        <v>117</v>
      </c>
      <c r="F58" s="28">
        <v>2.7300000000000004</v>
      </c>
      <c r="G58" s="27">
        <v>87.360000000000014</v>
      </c>
      <c r="H58" s="9" t="s">
        <v>117</v>
      </c>
      <c r="I58" s="24">
        <v>0.41012578235451136</v>
      </c>
    </row>
    <row r="59" spans="1:14" x14ac:dyDescent="0.2">
      <c r="A59" s="10">
        <v>1</v>
      </c>
      <c r="B59" s="11" t="s">
        <v>162</v>
      </c>
      <c r="C59" s="75" t="s">
        <v>117</v>
      </c>
      <c r="D59" s="7">
        <v>1757.4999999999998</v>
      </c>
      <c r="E59" s="9" t="s">
        <v>117</v>
      </c>
      <c r="F59" s="195">
        <v>4.5353448275862052</v>
      </c>
      <c r="G59" s="7">
        <v>7970.8685344827545</v>
      </c>
      <c r="H59" s="9" t="s">
        <v>117</v>
      </c>
      <c r="I59" s="24">
        <v>37.420543655559719</v>
      </c>
    </row>
    <row r="60" spans="1:14" hidden="1" x14ac:dyDescent="0.2">
      <c r="A60" s="10">
        <v>0</v>
      </c>
      <c r="B60" s="11">
        <v>0</v>
      </c>
      <c r="C60" s="75" t="s">
        <v>117</v>
      </c>
      <c r="D60" s="7" t="s">
        <v>117</v>
      </c>
      <c r="E60" s="9" t="s">
        <v>117</v>
      </c>
      <c r="F60" s="9" t="s">
        <v>117</v>
      </c>
      <c r="G60" s="7" t="s">
        <v>117</v>
      </c>
      <c r="H60" s="9" t="s">
        <v>117</v>
      </c>
      <c r="I60" s="24" t="s">
        <v>117</v>
      </c>
    </row>
    <row r="61" spans="1:14" hidden="1" x14ac:dyDescent="0.2">
      <c r="A61" s="10">
        <v>0</v>
      </c>
      <c r="B61" s="11">
        <v>0</v>
      </c>
      <c r="C61" s="75" t="s">
        <v>117</v>
      </c>
      <c r="D61" s="7" t="s">
        <v>117</v>
      </c>
      <c r="E61" s="9" t="s">
        <v>117</v>
      </c>
      <c r="F61" s="9" t="s">
        <v>117</v>
      </c>
      <c r="G61" s="7" t="s">
        <v>117</v>
      </c>
      <c r="H61" s="9" t="s">
        <v>117</v>
      </c>
      <c r="I61" s="24" t="s">
        <v>117</v>
      </c>
    </row>
    <row r="62" spans="1:14" hidden="1" x14ac:dyDescent="0.2">
      <c r="A62" s="10">
        <v>0</v>
      </c>
      <c r="B62" s="11">
        <v>0</v>
      </c>
      <c r="C62" s="75" t="s">
        <v>117</v>
      </c>
      <c r="D62" s="7" t="s">
        <v>117</v>
      </c>
      <c r="E62" s="9" t="s">
        <v>117</v>
      </c>
      <c r="F62" s="9" t="s">
        <v>117</v>
      </c>
      <c r="G62" s="7" t="s">
        <v>117</v>
      </c>
      <c r="H62" s="9" t="s">
        <v>117</v>
      </c>
      <c r="I62" s="24" t="s">
        <v>117</v>
      </c>
    </row>
    <row r="63" spans="1:14" hidden="1" x14ac:dyDescent="0.2">
      <c r="A63" s="10">
        <v>0</v>
      </c>
      <c r="B63" s="11">
        <v>0</v>
      </c>
      <c r="C63" s="75" t="s">
        <v>117</v>
      </c>
      <c r="D63" s="7" t="s">
        <v>117</v>
      </c>
      <c r="E63" s="9" t="s">
        <v>117</v>
      </c>
      <c r="F63" s="9" t="s">
        <v>117</v>
      </c>
      <c r="G63" s="7" t="s">
        <v>117</v>
      </c>
      <c r="H63" s="9" t="s">
        <v>117</v>
      </c>
      <c r="I63" s="24" t="s">
        <v>117</v>
      </c>
    </row>
    <row r="64" spans="1:14" hidden="1" x14ac:dyDescent="0.2">
      <c r="A64" s="10">
        <v>0</v>
      </c>
      <c r="B64" s="11">
        <v>0</v>
      </c>
      <c r="C64" s="75" t="s">
        <v>117</v>
      </c>
      <c r="D64" s="7" t="s">
        <v>117</v>
      </c>
      <c r="E64" s="9" t="s">
        <v>117</v>
      </c>
      <c r="F64" s="9" t="s">
        <v>117</v>
      </c>
      <c r="G64" s="7" t="s">
        <v>117</v>
      </c>
      <c r="H64" s="9" t="s">
        <v>117</v>
      </c>
      <c r="I64" s="24" t="s">
        <v>117</v>
      </c>
    </row>
    <row r="65" spans="1:14" hidden="1" x14ac:dyDescent="0.2">
      <c r="A65" s="10">
        <v>0</v>
      </c>
      <c r="B65" s="11">
        <v>0</v>
      </c>
      <c r="C65" s="75" t="s">
        <v>117</v>
      </c>
      <c r="D65" s="7" t="s">
        <v>117</v>
      </c>
      <c r="E65" s="9" t="s">
        <v>117</v>
      </c>
      <c r="F65" s="9" t="s">
        <v>117</v>
      </c>
      <c r="G65" s="7" t="s">
        <v>117</v>
      </c>
      <c r="H65" s="9" t="s">
        <v>117</v>
      </c>
      <c r="I65" s="24" t="s">
        <v>117</v>
      </c>
    </row>
    <row r="66" spans="1:14" hidden="1" x14ac:dyDescent="0.2">
      <c r="A66" s="10">
        <v>0</v>
      </c>
      <c r="B66" s="11">
        <v>0</v>
      </c>
      <c r="C66" s="75" t="s">
        <v>117</v>
      </c>
      <c r="D66" s="7" t="s">
        <v>117</v>
      </c>
      <c r="E66" s="9" t="s">
        <v>117</v>
      </c>
      <c r="F66" s="9" t="s">
        <v>117</v>
      </c>
      <c r="G66" s="7" t="s">
        <v>117</v>
      </c>
      <c r="H66" s="9" t="s">
        <v>117</v>
      </c>
      <c r="I66" s="24" t="s">
        <v>117</v>
      </c>
    </row>
    <row r="67" spans="1:14" hidden="1" x14ac:dyDescent="0.2">
      <c r="A67" s="10">
        <v>0</v>
      </c>
      <c r="B67" s="11">
        <v>0</v>
      </c>
      <c r="C67" s="75" t="s">
        <v>117</v>
      </c>
      <c r="D67" s="7" t="s">
        <v>117</v>
      </c>
      <c r="E67" s="9" t="s">
        <v>117</v>
      </c>
      <c r="F67" s="9" t="s">
        <v>117</v>
      </c>
      <c r="G67" s="7" t="s">
        <v>117</v>
      </c>
      <c r="H67" s="9" t="s">
        <v>117</v>
      </c>
      <c r="I67" s="24" t="s">
        <v>117</v>
      </c>
    </row>
    <row r="68" spans="1:14" hidden="1" x14ac:dyDescent="0.2">
      <c r="A68" s="10">
        <v>0</v>
      </c>
      <c r="B68" s="11">
        <v>0</v>
      </c>
      <c r="C68" s="75" t="s">
        <v>117</v>
      </c>
      <c r="D68" s="7" t="s">
        <v>117</v>
      </c>
      <c r="E68" s="9" t="s">
        <v>117</v>
      </c>
      <c r="F68" s="9" t="s">
        <v>117</v>
      </c>
      <c r="G68" s="7" t="s">
        <v>117</v>
      </c>
      <c r="H68" s="9" t="s">
        <v>117</v>
      </c>
      <c r="I68" s="24" t="s">
        <v>117</v>
      </c>
    </row>
    <row r="69" spans="1:14" hidden="1" x14ac:dyDescent="0.2">
      <c r="A69" s="10">
        <v>0</v>
      </c>
      <c r="B69" s="11">
        <v>0</v>
      </c>
      <c r="C69" s="75" t="s">
        <v>117</v>
      </c>
      <c r="D69" s="7" t="s">
        <v>117</v>
      </c>
      <c r="E69" s="9" t="s">
        <v>117</v>
      </c>
      <c r="F69" s="9" t="s">
        <v>117</v>
      </c>
      <c r="G69" s="7" t="s">
        <v>117</v>
      </c>
      <c r="H69" s="9" t="s">
        <v>117</v>
      </c>
      <c r="I69" s="24" t="s">
        <v>117</v>
      </c>
    </row>
    <row r="70" spans="1:14" hidden="1" x14ac:dyDescent="0.2">
      <c r="A70" s="10">
        <v>0</v>
      </c>
      <c r="B70" s="11">
        <v>0</v>
      </c>
      <c r="C70" s="75" t="s">
        <v>117</v>
      </c>
      <c r="D70" s="7" t="s">
        <v>117</v>
      </c>
      <c r="E70" s="9" t="s">
        <v>117</v>
      </c>
      <c r="F70" s="9" t="s">
        <v>117</v>
      </c>
      <c r="G70" s="7" t="s">
        <v>117</v>
      </c>
      <c r="H70" s="9" t="s">
        <v>117</v>
      </c>
      <c r="I70" s="24" t="s">
        <v>117</v>
      </c>
    </row>
    <row r="71" spans="1:14" hidden="1" x14ac:dyDescent="0.2">
      <c r="A71" s="10">
        <v>0</v>
      </c>
      <c r="B71" s="11">
        <v>0</v>
      </c>
      <c r="C71" s="75" t="s">
        <v>117</v>
      </c>
      <c r="D71" s="7" t="s">
        <v>117</v>
      </c>
      <c r="E71" s="9" t="s">
        <v>117</v>
      </c>
      <c r="F71" s="9" t="s">
        <v>117</v>
      </c>
      <c r="G71" s="7" t="s">
        <v>117</v>
      </c>
      <c r="H71" s="9" t="s">
        <v>117</v>
      </c>
      <c r="I71" s="24" t="s">
        <v>117</v>
      </c>
    </row>
    <row r="72" spans="1:14" hidden="1" x14ac:dyDescent="0.2">
      <c r="A72" s="10">
        <v>0</v>
      </c>
      <c r="B72" s="11">
        <v>0</v>
      </c>
      <c r="C72" s="75" t="s">
        <v>117</v>
      </c>
      <c r="D72" s="7" t="s">
        <v>117</v>
      </c>
      <c r="E72" s="9" t="s">
        <v>117</v>
      </c>
      <c r="F72" s="9" t="s">
        <v>117</v>
      </c>
      <c r="G72" s="7" t="s">
        <v>117</v>
      </c>
      <c r="H72" s="9" t="s">
        <v>117</v>
      </c>
      <c r="I72" s="24" t="s">
        <v>117</v>
      </c>
    </row>
    <row r="73" spans="1:14" x14ac:dyDescent="0.2">
      <c r="A73" s="10">
        <v>1</v>
      </c>
      <c r="B73" s="11" t="s">
        <v>163</v>
      </c>
      <c r="C73" s="9" t="s">
        <v>117</v>
      </c>
      <c r="D73" s="26" t="s">
        <v>117</v>
      </c>
      <c r="E73" s="77" t="s">
        <v>117</v>
      </c>
      <c r="F73" s="71" t="s">
        <v>117</v>
      </c>
      <c r="G73" s="30">
        <v>1167.8399999999997</v>
      </c>
      <c r="H73" s="24" t="s">
        <v>117</v>
      </c>
      <c r="I73" s="24">
        <v>5.4826155410358561</v>
      </c>
      <c r="M73" s="218">
        <v>100</v>
      </c>
    </row>
    <row r="74" spans="1:14" x14ac:dyDescent="0.2">
      <c r="A74" s="10">
        <v>1</v>
      </c>
      <c r="B74" s="26" t="s">
        <v>164</v>
      </c>
      <c r="C74" s="24" t="s">
        <v>117</v>
      </c>
      <c r="D74" s="27" t="s">
        <v>117</v>
      </c>
      <c r="E74" s="27"/>
      <c r="F74" s="71" t="s">
        <v>117</v>
      </c>
      <c r="G74" s="27">
        <v>3.2717956160000004</v>
      </c>
      <c r="H74" s="27" t="s">
        <v>117</v>
      </c>
      <c r="I74" s="27">
        <v>1.5359978671200324E-2</v>
      </c>
    </row>
    <row r="75" spans="1:14" x14ac:dyDescent="0.2">
      <c r="A75" s="10">
        <v>1</v>
      </c>
      <c r="B75" s="94" t="s">
        <v>165</v>
      </c>
      <c r="C75" s="95" t="s">
        <v>117</v>
      </c>
      <c r="D75" s="91" t="s">
        <v>117</v>
      </c>
      <c r="E75" s="91"/>
      <c r="F75" s="93" t="s">
        <v>117</v>
      </c>
      <c r="G75" s="91" t="s">
        <v>117</v>
      </c>
      <c r="H75" s="91">
        <v>137.00986666666668</v>
      </c>
      <c r="I75" s="91" t="s">
        <v>117</v>
      </c>
      <c r="L75" s="63">
        <f>SUM(G76:G81)</f>
        <v>137.00986666666668</v>
      </c>
      <c r="N75" s="218">
        <v>101.74000000000001</v>
      </c>
    </row>
    <row r="76" spans="1:14" x14ac:dyDescent="0.2">
      <c r="A76" s="10">
        <v>1</v>
      </c>
      <c r="B76" s="26" t="s">
        <v>221</v>
      </c>
      <c r="C76" s="24" t="s">
        <v>117</v>
      </c>
      <c r="D76" s="27">
        <v>0.8</v>
      </c>
      <c r="E76" s="27" t="s">
        <v>117</v>
      </c>
      <c r="F76" s="71" t="s">
        <v>117</v>
      </c>
      <c r="G76" s="27">
        <v>137.00986666666668</v>
      </c>
      <c r="H76" s="27" t="s">
        <v>117</v>
      </c>
      <c r="I76" s="27">
        <v>0.64321518723619453</v>
      </c>
    </row>
    <row r="77" spans="1:14" hidden="1" x14ac:dyDescent="0.2">
      <c r="A77" s="10">
        <v>0</v>
      </c>
      <c r="B77" s="26">
        <v>0</v>
      </c>
      <c r="C77" s="24" t="s">
        <v>117</v>
      </c>
      <c r="D77" s="27" t="s">
        <v>117</v>
      </c>
      <c r="E77" s="27"/>
      <c r="F77" s="27" t="s">
        <v>117</v>
      </c>
      <c r="G77" s="27" t="s">
        <v>117</v>
      </c>
      <c r="H77" s="27" t="s">
        <v>117</v>
      </c>
      <c r="I77" s="27" t="s">
        <v>117</v>
      </c>
    </row>
    <row r="78" spans="1:14" hidden="1" x14ac:dyDescent="0.2">
      <c r="A78" s="10">
        <v>0</v>
      </c>
      <c r="B78" s="26">
        <v>0</v>
      </c>
      <c r="C78" s="24" t="s">
        <v>117</v>
      </c>
      <c r="D78" s="27" t="s">
        <v>117</v>
      </c>
      <c r="E78" s="27"/>
      <c r="F78" s="27" t="s">
        <v>117</v>
      </c>
      <c r="G78" s="27" t="s">
        <v>117</v>
      </c>
      <c r="H78" s="27" t="s">
        <v>117</v>
      </c>
      <c r="I78" s="27" t="s">
        <v>117</v>
      </c>
    </row>
    <row r="79" spans="1:14" hidden="1" x14ac:dyDescent="0.2">
      <c r="A79" s="10">
        <v>0</v>
      </c>
      <c r="B79" s="26">
        <v>0</v>
      </c>
      <c r="C79" s="24" t="s">
        <v>117</v>
      </c>
      <c r="D79" s="27" t="s">
        <v>117</v>
      </c>
      <c r="E79" s="27" t="s">
        <v>117</v>
      </c>
      <c r="F79" s="27" t="s">
        <v>117</v>
      </c>
      <c r="G79" s="27" t="s">
        <v>117</v>
      </c>
      <c r="H79" s="27" t="s">
        <v>117</v>
      </c>
      <c r="I79" s="27" t="s">
        <v>117</v>
      </c>
    </row>
    <row r="80" spans="1:14" hidden="1" x14ac:dyDescent="0.2">
      <c r="A80" s="10">
        <v>0</v>
      </c>
      <c r="B80" s="26">
        <v>0</v>
      </c>
      <c r="C80" s="24" t="s">
        <v>117</v>
      </c>
      <c r="D80" s="27" t="s">
        <v>117</v>
      </c>
      <c r="E80" s="27" t="s">
        <v>117</v>
      </c>
      <c r="F80" s="27" t="s">
        <v>117</v>
      </c>
      <c r="G80" s="27" t="s">
        <v>117</v>
      </c>
      <c r="H80" s="27" t="s">
        <v>117</v>
      </c>
      <c r="I80" s="27" t="s">
        <v>117</v>
      </c>
    </row>
    <row r="81" spans="1:14" hidden="1" x14ac:dyDescent="0.2">
      <c r="A81" s="10">
        <v>0</v>
      </c>
      <c r="B81" s="11">
        <v>0</v>
      </c>
      <c r="C81" s="9" t="s">
        <v>117</v>
      </c>
      <c r="D81" s="26" t="s">
        <v>117</v>
      </c>
      <c r="E81" s="77" t="s">
        <v>117</v>
      </c>
      <c r="F81" s="75" t="s">
        <v>117</v>
      </c>
      <c r="G81" s="83" t="s">
        <v>117</v>
      </c>
      <c r="H81" s="9" t="s">
        <v>117</v>
      </c>
      <c r="I81" s="24" t="s">
        <v>117</v>
      </c>
    </row>
    <row r="82" spans="1:14" x14ac:dyDescent="0.2">
      <c r="A82" s="10">
        <v>1</v>
      </c>
      <c r="B82" s="94" t="s">
        <v>167</v>
      </c>
      <c r="C82" s="95" t="s">
        <v>117</v>
      </c>
      <c r="D82" s="91" t="s">
        <v>117</v>
      </c>
      <c r="E82" s="91"/>
      <c r="F82" s="93" t="s">
        <v>117</v>
      </c>
      <c r="G82" s="91" t="s">
        <v>117</v>
      </c>
      <c r="H82" s="91">
        <v>4246.4830559106758</v>
      </c>
      <c r="I82" s="91" t="s">
        <v>117</v>
      </c>
      <c r="L82" s="63">
        <f>SUM(G83:G84)</f>
        <v>4246.4830559106758</v>
      </c>
      <c r="N82" s="218">
        <v>104.54690159384046</v>
      </c>
    </row>
    <row r="83" spans="1:14" x14ac:dyDescent="0.2">
      <c r="A83" s="10">
        <v>1</v>
      </c>
      <c r="B83" s="31" t="s">
        <v>168</v>
      </c>
      <c r="C83" s="24" t="s">
        <v>117</v>
      </c>
      <c r="D83" s="27">
        <v>93.19491549577306</v>
      </c>
      <c r="E83" s="27"/>
      <c r="F83" s="71">
        <v>19.15874438250308</v>
      </c>
      <c r="G83" s="27">
        <v>1785.4975637324912</v>
      </c>
      <c r="H83" s="27" t="s">
        <v>117</v>
      </c>
      <c r="I83" s="27">
        <v>8.3823098124755262</v>
      </c>
      <c r="M83" s="218">
        <v>103.50170759682769</v>
      </c>
    </row>
    <row r="84" spans="1:14" x14ac:dyDescent="0.2">
      <c r="A84" s="10">
        <v>1</v>
      </c>
      <c r="B84" s="31" t="s">
        <v>169</v>
      </c>
      <c r="C84" s="24" t="s">
        <v>117</v>
      </c>
      <c r="D84" s="27">
        <v>398.60693832928797</v>
      </c>
      <c r="E84" s="27"/>
      <c r="F84" s="71">
        <v>6.1739655172413794</v>
      </c>
      <c r="G84" s="27">
        <v>2460.9854921781848</v>
      </c>
      <c r="H84" s="27" t="s">
        <v>117</v>
      </c>
      <c r="I84" s="27">
        <v>11.55349817242079</v>
      </c>
    </row>
    <row r="85" spans="1:14" x14ac:dyDescent="0.2">
      <c r="A85" s="10">
        <v>1</v>
      </c>
      <c r="B85" s="94" t="s">
        <v>170</v>
      </c>
      <c r="C85" s="95" t="s">
        <v>117</v>
      </c>
      <c r="D85" s="91" t="s">
        <v>117</v>
      </c>
      <c r="E85" s="91"/>
      <c r="F85" s="171" t="s">
        <v>117</v>
      </c>
      <c r="G85" s="91" t="s">
        <v>117</v>
      </c>
      <c r="H85" s="91">
        <v>2088.6266543645374</v>
      </c>
      <c r="I85" s="91" t="s">
        <v>117</v>
      </c>
      <c r="L85" s="63">
        <f>SUM(G86:G91)</f>
        <v>2088.6266543645374</v>
      </c>
      <c r="N85" s="218">
        <v>105.73909434739295</v>
      </c>
    </row>
    <row r="86" spans="1:14" hidden="1" x14ac:dyDescent="0.2">
      <c r="A86" s="10">
        <v>0</v>
      </c>
      <c r="B86" s="12" t="s">
        <v>171</v>
      </c>
      <c r="C86" s="9" t="s">
        <v>117</v>
      </c>
      <c r="D86" s="76" t="s">
        <v>117</v>
      </c>
      <c r="E86" s="77" t="s">
        <v>117</v>
      </c>
      <c r="F86" s="84" t="s">
        <v>117</v>
      </c>
      <c r="G86" s="8" t="s">
        <v>117</v>
      </c>
      <c r="H86" s="9" t="s">
        <v>117</v>
      </c>
      <c r="I86" s="24" t="s">
        <v>117</v>
      </c>
    </row>
    <row r="87" spans="1:14" x14ac:dyDescent="0.2">
      <c r="A87" s="10">
        <v>1</v>
      </c>
      <c r="B87" s="31" t="s">
        <v>172</v>
      </c>
      <c r="C87" s="24" t="s">
        <v>117</v>
      </c>
      <c r="D87" s="27" t="s">
        <v>117</v>
      </c>
      <c r="E87" s="27"/>
      <c r="F87" s="72" t="s">
        <v>117</v>
      </c>
      <c r="G87" s="27">
        <v>810.06736410598944</v>
      </c>
      <c r="H87" s="27" t="s">
        <v>117</v>
      </c>
      <c r="I87" s="27">
        <v>3.8029934920309718</v>
      </c>
    </row>
    <row r="88" spans="1:14" x14ac:dyDescent="0.2">
      <c r="A88" s="10">
        <v>1</v>
      </c>
      <c r="B88" s="31" t="s">
        <v>173</v>
      </c>
      <c r="C88" s="24" t="s">
        <v>117</v>
      </c>
      <c r="D88" s="27" t="s">
        <v>117</v>
      </c>
      <c r="E88" s="27"/>
      <c r="F88" s="72" t="s">
        <v>117</v>
      </c>
      <c r="G88" s="27">
        <v>893.59369273672905</v>
      </c>
      <c r="H88" s="27" t="s">
        <v>117</v>
      </c>
      <c r="I88" s="27">
        <v>4.1951214782590185</v>
      </c>
    </row>
    <row r="89" spans="1:14" x14ac:dyDescent="0.2">
      <c r="A89" s="10">
        <v>1</v>
      </c>
      <c r="B89" s="31" t="s">
        <v>174</v>
      </c>
      <c r="C89" s="24" t="s">
        <v>117</v>
      </c>
      <c r="D89" s="27" t="s">
        <v>117</v>
      </c>
      <c r="E89" s="27"/>
      <c r="F89" s="72" t="s">
        <v>117</v>
      </c>
      <c r="G89" s="27">
        <v>384.96559752181878</v>
      </c>
      <c r="H89" s="27" t="s">
        <v>117</v>
      </c>
      <c r="I89" s="27">
        <v>1.8072838468773791</v>
      </c>
    </row>
    <row r="90" spans="1:14" hidden="1" x14ac:dyDescent="0.2">
      <c r="A90" s="10">
        <v>0</v>
      </c>
      <c r="B90" s="11">
        <v>0</v>
      </c>
      <c r="C90" s="9" t="s">
        <v>117</v>
      </c>
      <c r="D90" s="9" t="s">
        <v>117</v>
      </c>
      <c r="E90" s="77" t="s">
        <v>117</v>
      </c>
      <c r="F90" s="75" t="s">
        <v>117</v>
      </c>
      <c r="G90" s="27" t="s">
        <v>117</v>
      </c>
      <c r="H90" s="26" t="s">
        <v>117</v>
      </c>
      <c r="I90" s="24" t="s">
        <v>117</v>
      </c>
    </row>
    <row r="91" spans="1:14" hidden="1" x14ac:dyDescent="0.2">
      <c r="A91" s="10">
        <v>0</v>
      </c>
      <c r="B91" s="12" t="s">
        <v>175</v>
      </c>
      <c r="C91" s="9" t="s">
        <v>117</v>
      </c>
      <c r="D91" s="85" t="s">
        <v>117</v>
      </c>
      <c r="E91" s="77" t="s">
        <v>117</v>
      </c>
      <c r="F91" s="75" t="s">
        <v>117</v>
      </c>
      <c r="G91" s="86" t="s">
        <v>117</v>
      </c>
      <c r="H91" s="9" t="s">
        <v>117</v>
      </c>
      <c r="I91" s="24" t="s">
        <v>117</v>
      </c>
    </row>
    <row r="92" spans="1:14" x14ac:dyDescent="0.2">
      <c r="A92" s="10">
        <v>1</v>
      </c>
      <c r="B92" s="31" t="s">
        <v>176</v>
      </c>
      <c r="C92" s="24" t="s">
        <v>117</v>
      </c>
      <c r="D92" s="27" t="s">
        <v>117</v>
      </c>
      <c r="E92" s="27"/>
      <c r="F92" s="72" t="s">
        <v>117</v>
      </c>
      <c r="G92" s="27">
        <v>477.16375694583792</v>
      </c>
      <c r="H92" s="27" t="s">
        <v>117</v>
      </c>
      <c r="I92" s="27">
        <v>2.2401231585236911</v>
      </c>
      <c r="L92" s="63">
        <f>+G92</f>
        <v>477.16375694583792</v>
      </c>
    </row>
    <row r="93" spans="1:14" hidden="1" x14ac:dyDescent="0.2">
      <c r="A93" s="10">
        <v>0</v>
      </c>
      <c r="B93" s="9">
        <v>0</v>
      </c>
      <c r="C93" s="9" t="s">
        <v>117</v>
      </c>
      <c r="D93" s="9" t="s">
        <v>117</v>
      </c>
      <c r="E93" s="77" t="s">
        <v>117</v>
      </c>
      <c r="F93" s="75" t="s">
        <v>117</v>
      </c>
      <c r="G93" s="27" t="s">
        <v>117</v>
      </c>
      <c r="H93" s="24" t="s">
        <v>117</v>
      </c>
      <c r="I93" s="24" t="s">
        <v>117</v>
      </c>
    </row>
    <row r="94" spans="1:14" x14ac:dyDescent="0.2">
      <c r="A94" s="10">
        <v>1</v>
      </c>
      <c r="B94" s="37" t="s">
        <v>4</v>
      </c>
      <c r="C94" s="38" t="s">
        <v>117</v>
      </c>
      <c r="D94" s="64" t="s">
        <v>117</v>
      </c>
      <c r="E94" s="65"/>
      <c r="F94" s="155" t="s">
        <v>117</v>
      </c>
      <c r="G94" s="39">
        <v>21300.782286466037</v>
      </c>
      <c r="H94" s="38" t="s">
        <v>117</v>
      </c>
      <c r="I94" s="38">
        <v>100</v>
      </c>
      <c r="K94" s="63"/>
      <c r="L94" s="63">
        <f>SUM(L31:L92)</f>
        <v>21300.782286466034</v>
      </c>
    </row>
    <row r="95" spans="1:14" hidden="1" x14ac:dyDescent="0.2">
      <c r="A95" s="10">
        <v>0</v>
      </c>
      <c r="B95" s="12" t="s">
        <v>49</v>
      </c>
      <c r="C95" s="9" t="s">
        <v>117</v>
      </c>
      <c r="D95" s="9" t="s">
        <v>117</v>
      </c>
      <c r="E95" s="77" t="s">
        <v>117</v>
      </c>
      <c r="F95" s="75" t="s">
        <v>117</v>
      </c>
      <c r="G95" s="27" t="s">
        <v>117</v>
      </c>
      <c r="H95" s="24" t="s">
        <v>117</v>
      </c>
      <c r="I95" s="9" t="s">
        <v>117</v>
      </c>
    </row>
    <row r="96" spans="1:14" hidden="1" x14ac:dyDescent="0.2">
      <c r="A96" s="10">
        <v>0</v>
      </c>
      <c r="B96" s="76">
        <v>0</v>
      </c>
      <c r="C96" s="9" t="s">
        <v>117</v>
      </c>
      <c r="D96" s="76" t="s">
        <v>117</v>
      </c>
      <c r="E96" s="77" t="s">
        <v>117</v>
      </c>
      <c r="F96" s="77" t="s">
        <v>117</v>
      </c>
      <c r="G96" s="78" t="s">
        <v>117</v>
      </c>
      <c r="H96" s="24" t="s">
        <v>117</v>
      </c>
      <c r="I96" s="9" t="s">
        <v>117</v>
      </c>
    </row>
    <row r="97" spans="1:14" hidden="1" x14ac:dyDescent="0.2">
      <c r="A97" s="10">
        <v>0</v>
      </c>
      <c r="B97" s="76">
        <v>0</v>
      </c>
      <c r="C97" s="9" t="s">
        <v>117</v>
      </c>
      <c r="D97" s="76" t="s">
        <v>117</v>
      </c>
      <c r="E97" s="77" t="s">
        <v>117</v>
      </c>
      <c r="F97" s="77" t="s">
        <v>117</v>
      </c>
      <c r="G97" s="78" t="s">
        <v>117</v>
      </c>
      <c r="H97" s="9" t="s">
        <v>117</v>
      </c>
      <c r="I97" s="9" t="s">
        <v>117</v>
      </c>
    </row>
    <row r="98" spans="1:14" hidden="1" x14ac:dyDescent="0.2">
      <c r="A98" s="10">
        <v>0</v>
      </c>
      <c r="B98" s="76">
        <v>0</v>
      </c>
      <c r="C98" s="9" t="s">
        <v>117</v>
      </c>
      <c r="D98" s="76" t="s">
        <v>117</v>
      </c>
      <c r="E98" s="77" t="s">
        <v>117</v>
      </c>
      <c r="F98" s="77" t="s">
        <v>117</v>
      </c>
      <c r="G98" s="78" t="s">
        <v>117</v>
      </c>
      <c r="H98" s="9" t="s">
        <v>117</v>
      </c>
      <c r="I98" s="9" t="s">
        <v>117</v>
      </c>
    </row>
    <row r="99" spans="1:14" x14ac:dyDescent="0.2">
      <c r="A99" s="10">
        <v>1</v>
      </c>
      <c r="B99" s="41" t="s">
        <v>5</v>
      </c>
      <c r="C99" s="42" t="s">
        <v>117</v>
      </c>
      <c r="D99" s="66" t="s">
        <v>117</v>
      </c>
      <c r="E99" s="66"/>
      <c r="F99" s="156" t="s">
        <v>117</v>
      </c>
      <c r="G99" s="41">
        <v>21300.782286466037</v>
      </c>
      <c r="H99" s="57" t="s">
        <v>117</v>
      </c>
      <c r="I99" s="57" t="s">
        <v>117</v>
      </c>
    </row>
    <row r="100" spans="1:14" x14ac:dyDescent="0.2">
      <c r="A100" s="10">
        <v>1</v>
      </c>
      <c r="B100" s="33" t="s">
        <v>177</v>
      </c>
      <c r="C100" s="42" t="s">
        <v>117</v>
      </c>
      <c r="D100" s="67" t="s">
        <v>117</v>
      </c>
      <c r="E100" s="59"/>
      <c r="F100" s="170">
        <v>1.4200521524310692</v>
      </c>
      <c r="G100" s="35" t="s">
        <v>117</v>
      </c>
      <c r="H100" s="59" t="s">
        <v>117</v>
      </c>
      <c r="I100" s="59" t="s">
        <v>117</v>
      </c>
      <c r="N100" s="74">
        <v>109.82522944065418</v>
      </c>
    </row>
    <row r="101" spans="1:14" hidden="1" x14ac:dyDescent="0.2">
      <c r="A101" s="10">
        <v>0</v>
      </c>
      <c r="B101" s="12">
        <v>0</v>
      </c>
      <c r="C101" s="9" t="s">
        <v>117</v>
      </c>
      <c r="D101" s="26" t="s">
        <v>117</v>
      </c>
      <c r="E101" s="26" t="s">
        <v>117</v>
      </c>
      <c r="F101" s="27" t="s">
        <v>117</v>
      </c>
      <c r="G101" s="30" t="s">
        <v>117</v>
      </c>
      <c r="H101" s="9" t="s">
        <v>117</v>
      </c>
      <c r="I101" s="9" t="s">
        <v>117</v>
      </c>
    </row>
    <row r="102" spans="1:14" hidden="1" x14ac:dyDescent="0.2">
      <c r="A102" s="10">
        <v>0</v>
      </c>
      <c r="B102" s="12">
        <v>0</v>
      </c>
      <c r="C102" s="87" t="s">
        <v>117</v>
      </c>
      <c r="D102" s="25" t="s">
        <v>117</v>
      </c>
      <c r="E102" s="25" t="s">
        <v>117</v>
      </c>
      <c r="F102" s="25" t="s">
        <v>117</v>
      </c>
      <c r="G102" s="40" t="s">
        <v>117</v>
      </c>
      <c r="H102" s="9" t="s">
        <v>117</v>
      </c>
      <c r="I102" s="9" t="s">
        <v>117</v>
      </c>
    </row>
    <row r="103" spans="1:14" x14ac:dyDescent="0.2">
      <c r="A103" s="10">
        <v>1</v>
      </c>
      <c r="B103" s="43" t="s">
        <v>6</v>
      </c>
      <c r="C103" s="24" t="s">
        <v>117</v>
      </c>
      <c r="D103" s="24" t="s">
        <v>117</v>
      </c>
      <c r="E103" s="26"/>
      <c r="F103" s="71" t="s">
        <v>117</v>
      </c>
      <c r="G103" s="27" t="s">
        <v>117</v>
      </c>
      <c r="H103" s="95">
        <v>1658.3137381077343</v>
      </c>
      <c r="I103" s="24" t="s">
        <v>117</v>
      </c>
    </row>
    <row r="104" spans="1:14" hidden="1" x14ac:dyDescent="0.2">
      <c r="A104" s="10">
        <v>0</v>
      </c>
      <c r="B104" s="43" t="s">
        <v>178</v>
      </c>
      <c r="C104" s="24" t="s">
        <v>117</v>
      </c>
      <c r="D104" s="24" t="s">
        <v>117</v>
      </c>
      <c r="E104" s="26"/>
      <c r="F104" s="71" t="s">
        <v>117</v>
      </c>
      <c r="G104" s="27" t="s">
        <v>117</v>
      </c>
      <c r="H104" s="95">
        <v>1658.3137381077343</v>
      </c>
      <c r="I104" s="24" t="s">
        <v>117</v>
      </c>
    </row>
    <row r="105" spans="1:14" x14ac:dyDescent="0.2">
      <c r="A105" s="10">
        <v>1</v>
      </c>
      <c r="B105" s="26" t="s">
        <v>179</v>
      </c>
      <c r="C105" s="24" t="s">
        <v>117</v>
      </c>
      <c r="D105" s="271">
        <v>1785.4975637324912</v>
      </c>
      <c r="E105" s="271"/>
      <c r="F105" s="271">
        <v>0.27587877877852429</v>
      </c>
      <c r="G105" s="26">
        <v>55.175755755704856</v>
      </c>
      <c r="H105" s="24" t="s">
        <v>117</v>
      </c>
      <c r="I105" s="24" t="s">
        <v>117</v>
      </c>
    </row>
    <row r="106" spans="1:14" hidden="1" x14ac:dyDescent="0.2">
      <c r="A106" s="10">
        <v>0</v>
      </c>
      <c r="B106" s="26" t="s">
        <v>180</v>
      </c>
      <c r="C106" s="24" t="s">
        <v>117</v>
      </c>
      <c r="D106" s="26" t="s">
        <v>117</v>
      </c>
      <c r="E106" s="26"/>
      <c r="F106" s="26" t="s">
        <v>117</v>
      </c>
      <c r="G106" s="26" t="s">
        <v>117</v>
      </c>
      <c r="H106" s="24" t="s">
        <v>117</v>
      </c>
      <c r="I106" s="24" t="s">
        <v>117</v>
      </c>
    </row>
    <row r="107" spans="1:14" x14ac:dyDescent="0.2">
      <c r="A107" s="10">
        <v>1</v>
      </c>
      <c r="B107" s="11" t="s">
        <v>181</v>
      </c>
      <c r="C107" s="9" t="s">
        <v>117</v>
      </c>
      <c r="D107" s="76">
        <v>1</v>
      </c>
      <c r="E107" s="77" t="s">
        <v>117</v>
      </c>
      <c r="F107" s="26">
        <v>169.62</v>
      </c>
      <c r="G107" s="26">
        <v>169.62</v>
      </c>
      <c r="H107" s="9" t="s">
        <v>117</v>
      </c>
      <c r="I107" s="9" t="s">
        <v>117</v>
      </c>
    </row>
    <row r="108" spans="1:14" x14ac:dyDescent="0.2">
      <c r="A108" s="10">
        <v>1</v>
      </c>
      <c r="B108" s="11" t="s">
        <v>182</v>
      </c>
      <c r="C108" s="9" t="s">
        <v>117</v>
      </c>
      <c r="D108" s="76">
        <v>1</v>
      </c>
      <c r="E108" s="77" t="s">
        <v>117</v>
      </c>
      <c r="F108" s="271">
        <v>0.56755089230060951</v>
      </c>
      <c r="G108" s="26">
        <v>96.267982352029392</v>
      </c>
      <c r="H108" s="24" t="s">
        <v>117</v>
      </c>
      <c r="I108" s="9" t="s">
        <v>117</v>
      </c>
    </row>
    <row r="109" spans="1:14" x14ac:dyDescent="0.2">
      <c r="A109" s="10">
        <v>1</v>
      </c>
      <c r="B109" s="11" t="s">
        <v>183</v>
      </c>
      <c r="C109" s="9" t="s">
        <v>117</v>
      </c>
      <c r="D109" s="76">
        <v>1</v>
      </c>
      <c r="E109" s="77" t="s">
        <v>117</v>
      </c>
      <c r="F109" s="26">
        <v>1337.25</v>
      </c>
      <c r="G109" s="26">
        <v>1337.25</v>
      </c>
      <c r="H109" s="24" t="s">
        <v>117</v>
      </c>
      <c r="I109" s="9" t="s">
        <v>117</v>
      </c>
    </row>
    <row r="110" spans="1:14" hidden="1" x14ac:dyDescent="0.2">
      <c r="A110" s="10">
        <v>0</v>
      </c>
      <c r="B110" s="11" t="s">
        <v>184</v>
      </c>
      <c r="C110" s="9" t="s">
        <v>117</v>
      </c>
      <c r="D110" s="76" t="s">
        <v>117</v>
      </c>
      <c r="E110" s="77" t="s">
        <v>117</v>
      </c>
      <c r="F110" s="77" t="s">
        <v>117</v>
      </c>
      <c r="G110" s="78" t="s">
        <v>117</v>
      </c>
      <c r="H110" s="9" t="s">
        <v>117</v>
      </c>
      <c r="I110" s="9" t="s">
        <v>117</v>
      </c>
    </row>
    <row r="111" spans="1:14" hidden="1" x14ac:dyDescent="0.2">
      <c r="A111" s="10">
        <v>0</v>
      </c>
      <c r="B111" s="88" t="s">
        <v>185</v>
      </c>
      <c r="C111" s="9" t="s">
        <v>117</v>
      </c>
      <c r="D111" s="76" t="s">
        <v>117</v>
      </c>
      <c r="E111" s="77" t="s">
        <v>117</v>
      </c>
      <c r="F111" s="85" t="s">
        <v>117</v>
      </c>
      <c r="G111" s="89" t="s">
        <v>117</v>
      </c>
      <c r="H111" s="24" t="s">
        <v>117</v>
      </c>
      <c r="I111" s="9" t="s">
        <v>117</v>
      </c>
    </row>
    <row r="112" spans="1:14" x14ac:dyDescent="0.2">
      <c r="A112" s="10">
        <v>1</v>
      </c>
      <c r="B112" s="33" t="s">
        <v>7</v>
      </c>
      <c r="C112" s="34" t="s">
        <v>117</v>
      </c>
      <c r="D112" s="34" t="s">
        <v>117</v>
      </c>
      <c r="E112" s="35"/>
      <c r="F112" s="157" t="s">
        <v>117</v>
      </c>
      <c r="G112" s="36">
        <v>19642.468548358302</v>
      </c>
      <c r="H112" s="35" t="s">
        <v>117</v>
      </c>
      <c r="I112" s="34" t="s">
        <v>117</v>
      </c>
      <c r="L112" s="63" t="e">
        <f>+L94-G105-G106</f>
        <v>#VALUE!</v>
      </c>
    </row>
    <row r="113" spans="1:12" x14ac:dyDescent="0.2">
      <c r="A113" s="10">
        <v>1</v>
      </c>
      <c r="B113" s="33" t="s">
        <v>8</v>
      </c>
      <c r="C113" s="42" t="s">
        <v>117</v>
      </c>
      <c r="D113" s="42" t="s">
        <v>117</v>
      </c>
      <c r="E113" s="41"/>
      <c r="F113" s="158">
        <v>1.3094979032238867</v>
      </c>
      <c r="G113" s="60" t="s">
        <v>117</v>
      </c>
      <c r="H113" s="42" t="s">
        <v>117</v>
      </c>
      <c r="I113" s="42" t="s">
        <v>117</v>
      </c>
      <c r="L113" s="10" t="e">
        <f>L112/G9-F113</f>
        <v>#VALUE!</v>
      </c>
    </row>
    <row r="115" spans="1:12" x14ac:dyDescent="0.2">
      <c r="B115" s="176" t="s">
        <v>57</v>
      </c>
    </row>
  </sheetData>
  <autoFilter ref="A1:H113">
    <filterColumn colId="0">
      <filters>
        <filter val="1"/>
      </filters>
    </filterColumn>
  </autoFilter>
  <phoneticPr fontId="41" type="noConversion"/>
  <conditionalFormatting sqref="E25:E26 D22:D26 F22:I26 E22:E23 D20:I21 C33 D27:I27 I55:I73 D74:I80 I81 D82:I85 I86 D87:I89 I90:I91 I93 D92:I92 C3:I3 D31:I54 D55:H72">
    <cfRule type="cellIs" dxfId="9" priority="1" stopIfTrue="1" operator="equal">
      <formula>0</formula>
    </cfRule>
  </conditionalFormatting>
  <pageMargins left="0.75" right="0.75" top="1" bottom="1" header="0" footer="0"/>
  <pageSetup paperSize="9" scale="90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N115"/>
  <sheetViews>
    <sheetView workbookViewId="0"/>
  </sheetViews>
  <sheetFormatPr defaultRowHeight="12" x14ac:dyDescent="0.2"/>
  <cols>
    <col min="1" max="1" width="3.28515625" style="10" customWidth="1"/>
    <col min="2" max="2" width="40.7109375" style="10" customWidth="1"/>
    <col min="3" max="3" width="4.85546875" style="10" customWidth="1"/>
    <col min="4" max="4" width="10.28515625" style="10" bestFit="1" customWidth="1"/>
    <col min="5" max="5" width="4.85546875" style="10" customWidth="1"/>
    <col min="6" max="6" width="9.7109375" style="10" customWidth="1"/>
    <col min="7" max="7" width="9.140625" style="63"/>
    <col min="8" max="8" width="9.140625" style="10"/>
    <col min="9" max="9" width="6.5703125" style="23" customWidth="1"/>
    <col min="10" max="11" width="9.140625" style="10"/>
    <col min="12" max="14" width="9.140625" style="10" hidden="1" customWidth="1"/>
    <col min="15" max="16384" width="9.140625" style="10"/>
  </cols>
  <sheetData>
    <row r="1" spans="1:9" x14ac:dyDescent="0.2">
      <c r="C1" s="10">
        <v>2</v>
      </c>
      <c r="D1" s="10">
        <v>3</v>
      </c>
      <c r="F1" s="10">
        <v>6</v>
      </c>
      <c r="G1" s="63">
        <v>7</v>
      </c>
      <c r="H1" s="10">
        <v>8</v>
      </c>
    </row>
    <row r="2" spans="1:9" hidden="1" x14ac:dyDescent="0.2">
      <c r="G2" s="10"/>
    </row>
    <row r="3" spans="1:9" x14ac:dyDescent="0.2">
      <c r="A3" s="10">
        <v>1</v>
      </c>
      <c r="B3" s="95" t="s">
        <v>116</v>
      </c>
      <c r="C3" s="27" t="s">
        <v>117</v>
      </c>
      <c r="D3" s="27" t="s">
        <v>117</v>
      </c>
      <c r="E3" s="27" t="s">
        <v>117</v>
      </c>
      <c r="F3" s="27" t="s">
        <v>117</v>
      </c>
      <c r="G3" s="27" t="s">
        <v>117</v>
      </c>
      <c r="H3" s="27" t="s">
        <v>117</v>
      </c>
      <c r="I3" s="27" t="s">
        <v>117</v>
      </c>
    </row>
    <row r="4" spans="1:9" x14ac:dyDescent="0.2">
      <c r="A4" s="10">
        <v>1</v>
      </c>
      <c r="B4" s="95" t="s">
        <v>0</v>
      </c>
      <c r="C4" s="24" t="s">
        <v>117</v>
      </c>
      <c r="D4" s="24" t="s">
        <v>117</v>
      </c>
      <c r="E4" s="24" t="s">
        <v>117</v>
      </c>
      <c r="F4" s="24" t="s">
        <v>117</v>
      </c>
      <c r="G4" s="24" t="s">
        <v>117</v>
      </c>
      <c r="H4" s="24" t="s">
        <v>117</v>
      </c>
      <c r="I4" s="25" t="s">
        <v>117</v>
      </c>
    </row>
    <row r="5" spans="1:9" x14ac:dyDescent="0.2">
      <c r="A5" s="10">
        <v>1</v>
      </c>
      <c r="B5" s="24" t="s">
        <v>117</v>
      </c>
      <c r="C5" s="24" t="s">
        <v>117</v>
      </c>
      <c r="D5" s="61" t="s">
        <v>117</v>
      </c>
      <c r="E5" s="62" t="s">
        <v>117</v>
      </c>
      <c r="F5" s="62" t="s">
        <v>117</v>
      </c>
      <c r="G5" s="175" t="s">
        <v>118</v>
      </c>
      <c r="H5" s="62"/>
      <c r="I5" s="61" t="s">
        <v>117</v>
      </c>
    </row>
    <row r="6" spans="1:9" x14ac:dyDescent="0.2">
      <c r="A6" s="10">
        <v>1</v>
      </c>
      <c r="B6" s="79" t="s">
        <v>119</v>
      </c>
      <c r="C6" s="24" t="s">
        <v>117</v>
      </c>
      <c r="D6" s="61" t="s">
        <v>117</v>
      </c>
      <c r="E6" s="62" t="s">
        <v>117</v>
      </c>
      <c r="F6" s="62" t="s">
        <v>117</v>
      </c>
      <c r="G6" s="62" t="s">
        <v>117</v>
      </c>
      <c r="H6" s="62" t="s">
        <v>117</v>
      </c>
      <c r="I6" s="61" t="s">
        <v>117</v>
      </c>
    </row>
    <row r="7" spans="1:9" x14ac:dyDescent="0.2">
      <c r="A7" s="10">
        <v>1</v>
      </c>
      <c r="B7" s="95" t="s">
        <v>67</v>
      </c>
      <c r="C7" s="24" t="s">
        <v>117</v>
      </c>
      <c r="D7" s="61" t="s">
        <v>117</v>
      </c>
      <c r="E7" s="62" t="s">
        <v>117</v>
      </c>
      <c r="F7" s="62" t="s">
        <v>117</v>
      </c>
      <c r="G7" s="62" t="s">
        <v>117</v>
      </c>
      <c r="H7" s="62" t="s">
        <v>117</v>
      </c>
      <c r="I7" s="61" t="s">
        <v>117</v>
      </c>
    </row>
    <row r="8" spans="1:9" x14ac:dyDescent="0.2">
      <c r="A8" s="10">
        <v>1</v>
      </c>
      <c r="B8" s="24" t="s">
        <v>117</v>
      </c>
      <c r="C8" s="24" t="s">
        <v>117</v>
      </c>
      <c r="D8" s="61" t="s">
        <v>117</v>
      </c>
      <c r="E8" s="62" t="s">
        <v>117</v>
      </c>
      <c r="F8" s="62" t="s">
        <v>117</v>
      </c>
      <c r="G8" s="62" t="s">
        <v>117</v>
      </c>
      <c r="H8" s="62" t="s">
        <v>117</v>
      </c>
      <c r="I8" s="61" t="s">
        <v>117</v>
      </c>
    </row>
    <row r="9" spans="1:9" x14ac:dyDescent="0.2">
      <c r="A9" s="10">
        <v>1</v>
      </c>
      <c r="B9" s="95" t="s">
        <v>120</v>
      </c>
      <c r="C9" s="95" t="s">
        <v>117</v>
      </c>
      <c r="D9" s="101" t="s">
        <v>117</v>
      </c>
      <c r="E9" s="102" t="s">
        <v>117</v>
      </c>
      <c r="F9" s="102" t="s">
        <v>117</v>
      </c>
      <c r="G9" s="144">
        <v>80000</v>
      </c>
      <c r="H9" s="145" t="s">
        <v>1</v>
      </c>
      <c r="I9" s="61" t="s">
        <v>117</v>
      </c>
    </row>
    <row r="10" spans="1:9" x14ac:dyDescent="0.2">
      <c r="A10" s="10">
        <v>1</v>
      </c>
      <c r="B10" s="24" t="s">
        <v>117</v>
      </c>
      <c r="C10" s="24" t="s">
        <v>117</v>
      </c>
      <c r="D10" s="61" t="s">
        <v>117</v>
      </c>
      <c r="E10" s="62" t="s">
        <v>117</v>
      </c>
      <c r="F10" s="62" t="s">
        <v>117</v>
      </c>
      <c r="G10" s="96" t="s">
        <v>117</v>
      </c>
      <c r="H10" s="97" t="s">
        <v>117</v>
      </c>
      <c r="I10" s="61" t="s">
        <v>117</v>
      </c>
    </row>
    <row r="11" spans="1:9" x14ac:dyDescent="0.2">
      <c r="A11" s="10">
        <v>1</v>
      </c>
      <c r="B11" s="24" t="s">
        <v>121</v>
      </c>
      <c r="C11" s="24" t="s">
        <v>117</v>
      </c>
      <c r="D11" s="61" t="s">
        <v>117</v>
      </c>
      <c r="E11" s="62" t="s">
        <v>117</v>
      </c>
      <c r="F11" s="62" t="s">
        <v>117</v>
      </c>
      <c r="G11" s="96">
        <v>88888.888888888891</v>
      </c>
      <c r="H11" s="97" t="s">
        <v>1</v>
      </c>
      <c r="I11" s="61" t="s">
        <v>117</v>
      </c>
    </row>
    <row r="12" spans="1:9" x14ac:dyDescent="0.2">
      <c r="A12" s="10">
        <v>1</v>
      </c>
      <c r="B12" s="24" t="s">
        <v>122</v>
      </c>
      <c r="C12" s="24" t="s">
        <v>117</v>
      </c>
      <c r="D12" s="61" t="s">
        <v>117</v>
      </c>
      <c r="E12" s="62" t="s">
        <v>117</v>
      </c>
      <c r="F12" s="62" t="s">
        <v>117</v>
      </c>
      <c r="G12" s="40">
        <v>10</v>
      </c>
      <c r="H12" s="73" t="s">
        <v>2</v>
      </c>
      <c r="I12" s="61" t="s">
        <v>117</v>
      </c>
    </row>
    <row r="13" spans="1:9" x14ac:dyDescent="0.2">
      <c r="A13" s="10">
        <v>1</v>
      </c>
      <c r="B13" s="24" t="s">
        <v>117</v>
      </c>
      <c r="C13" s="24" t="s">
        <v>117</v>
      </c>
      <c r="D13" s="61" t="s">
        <v>117</v>
      </c>
      <c r="E13" s="62" t="s">
        <v>117</v>
      </c>
      <c r="F13" s="62" t="s">
        <v>117</v>
      </c>
      <c r="G13" s="62" t="s">
        <v>117</v>
      </c>
      <c r="H13" s="62" t="s">
        <v>117</v>
      </c>
      <c r="I13" s="61" t="s">
        <v>117</v>
      </c>
    </row>
    <row r="14" spans="1:9" hidden="1" x14ac:dyDescent="0.2">
      <c r="A14" s="10">
        <v>0</v>
      </c>
      <c r="B14" s="24" t="s">
        <v>117</v>
      </c>
      <c r="C14" s="24" t="s">
        <v>117</v>
      </c>
      <c r="D14" s="61" t="s">
        <v>117</v>
      </c>
      <c r="E14" s="62" t="s">
        <v>117</v>
      </c>
      <c r="F14" s="62" t="s">
        <v>117</v>
      </c>
      <c r="G14" s="40" t="s">
        <v>117</v>
      </c>
      <c r="H14" s="73" t="s">
        <v>117</v>
      </c>
      <c r="I14" s="61" t="s">
        <v>117</v>
      </c>
    </row>
    <row r="15" spans="1:9" x14ac:dyDescent="0.2">
      <c r="A15" s="10">
        <v>1</v>
      </c>
      <c r="B15" s="24" t="s">
        <v>123</v>
      </c>
      <c r="C15" s="24" t="s">
        <v>117</v>
      </c>
      <c r="D15" s="61" t="s">
        <v>117</v>
      </c>
      <c r="E15" s="62" t="s">
        <v>117</v>
      </c>
      <c r="F15" s="62" t="s">
        <v>117</v>
      </c>
      <c r="G15" s="248">
        <v>0.5</v>
      </c>
      <c r="H15" s="73" t="s">
        <v>3</v>
      </c>
      <c r="I15" s="61" t="s">
        <v>117</v>
      </c>
    </row>
    <row r="16" spans="1:9" x14ac:dyDescent="0.2">
      <c r="A16" s="10">
        <v>1</v>
      </c>
      <c r="B16" s="24" t="s">
        <v>124</v>
      </c>
      <c r="C16" s="24" t="s">
        <v>117</v>
      </c>
      <c r="D16" s="61" t="s">
        <v>117</v>
      </c>
      <c r="E16" s="62" t="s">
        <v>117</v>
      </c>
      <c r="F16" s="62" t="s">
        <v>117</v>
      </c>
      <c r="G16" s="40">
        <v>0.5</v>
      </c>
      <c r="H16" s="73" t="s">
        <v>125</v>
      </c>
      <c r="I16" s="61" t="s">
        <v>117</v>
      </c>
    </row>
    <row r="17" spans="1:14" x14ac:dyDescent="0.2">
      <c r="A17" s="10">
        <v>1</v>
      </c>
      <c r="B17" s="24" t="s">
        <v>117</v>
      </c>
      <c r="C17" s="24" t="s">
        <v>117</v>
      </c>
      <c r="D17" s="61" t="s">
        <v>117</v>
      </c>
      <c r="E17" s="62" t="s">
        <v>117</v>
      </c>
      <c r="F17" s="62" t="s">
        <v>117</v>
      </c>
      <c r="G17" s="40" t="s">
        <v>117</v>
      </c>
      <c r="H17" s="73" t="s">
        <v>117</v>
      </c>
      <c r="I17" s="61" t="s">
        <v>117</v>
      </c>
    </row>
    <row r="18" spans="1:14" x14ac:dyDescent="0.2">
      <c r="A18" s="10">
        <v>1</v>
      </c>
      <c r="B18" s="24" t="s">
        <v>126</v>
      </c>
      <c r="C18" s="25" t="s">
        <v>117</v>
      </c>
      <c r="D18" s="25" t="s">
        <v>117</v>
      </c>
      <c r="E18" s="25" t="s">
        <v>117</v>
      </c>
      <c r="F18" s="25" t="s">
        <v>117</v>
      </c>
      <c r="G18" s="40">
        <v>5.3871999999999991</v>
      </c>
      <c r="H18" s="73" t="s">
        <v>2</v>
      </c>
      <c r="I18" s="25" t="s">
        <v>117</v>
      </c>
    </row>
    <row r="19" spans="1:14" x14ac:dyDescent="0.2">
      <c r="A19" s="10">
        <v>1</v>
      </c>
      <c r="B19" s="24" t="s">
        <v>117</v>
      </c>
      <c r="C19" s="25" t="s">
        <v>117</v>
      </c>
      <c r="D19" s="61" t="s">
        <v>117</v>
      </c>
      <c r="E19" s="62" t="s">
        <v>117</v>
      </c>
      <c r="F19" s="62" t="s">
        <v>117</v>
      </c>
      <c r="G19" s="62" t="s">
        <v>117</v>
      </c>
      <c r="H19" s="62" t="s">
        <v>117</v>
      </c>
      <c r="I19" s="61" t="s">
        <v>117</v>
      </c>
    </row>
    <row r="20" spans="1:14" hidden="1" x14ac:dyDescent="0.2">
      <c r="A20" s="10">
        <v>0</v>
      </c>
      <c r="B20" s="24" t="s">
        <v>117</v>
      </c>
      <c r="C20" s="27" t="s">
        <v>117</v>
      </c>
      <c r="D20" s="27" t="s">
        <v>117</v>
      </c>
      <c r="E20" s="24" t="s">
        <v>117</v>
      </c>
      <c r="F20" s="28" t="s">
        <v>117</v>
      </c>
      <c r="G20" s="27" t="s">
        <v>117</v>
      </c>
      <c r="H20" s="24" t="s">
        <v>117</v>
      </c>
      <c r="I20" s="25" t="s">
        <v>117</v>
      </c>
    </row>
    <row r="21" spans="1:14" x14ac:dyDescent="0.2">
      <c r="A21" s="10">
        <v>1</v>
      </c>
      <c r="B21" s="24" t="s">
        <v>128</v>
      </c>
      <c r="C21" s="27" t="s">
        <v>117</v>
      </c>
      <c r="D21" s="27" t="s">
        <v>117</v>
      </c>
      <c r="E21" s="24" t="s">
        <v>117</v>
      </c>
      <c r="F21" s="24" t="s">
        <v>117</v>
      </c>
      <c r="G21" s="200">
        <v>13400</v>
      </c>
      <c r="H21" s="24" t="s">
        <v>129</v>
      </c>
      <c r="I21" s="24" t="s">
        <v>117</v>
      </c>
    </row>
    <row r="22" spans="1:14" hidden="1" x14ac:dyDescent="0.2">
      <c r="A22" s="10">
        <v>0</v>
      </c>
      <c r="B22" s="24" t="s">
        <v>117</v>
      </c>
      <c r="C22" s="27" t="s">
        <v>117</v>
      </c>
      <c r="D22" s="29" t="s">
        <v>117</v>
      </c>
      <c r="E22" s="24" t="s">
        <v>117</v>
      </c>
      <c r="F22" s="28" t="s">
        <v>117</v>
      </c>
      <c r="G22" s="27" t="s">
        <v>117</v>
      </c>
      <c r="H22" s="24" t="s">
        <v>117</v>
      </c>
      <c r="I22" s="24" t="s">
        <v>117</v>
      </c>
    </row>
    <row r="23" spans="1:14" hidden="1" x14ac:dyDescent="0.2">
      <c r="A23" s="10">
        <v>0</v>
      </c>
      <c r="B23" s="24" t="s">
        <v>117</v>
      </c>
      <c r="C23" s="27" t="s">
        <v>117</v>
      </c>
      <c r="D23" s="29" t="s">
        <v>117</v>
      </c>
      <c r="E23" s="24" t="s">
        <v>117</v>
      </c>
      <c r="F23" s="28" t="s">
        <v>117</v>
      </c>
      <c r="G23" s="27" t="s">
        <v>117</v>
      </c>
      <c r="H23" s="24" t="s">
        <v>117</v>
      </c>
      <c r="I23" s="24" t="s">
        <v>117</v>
      </c>
    </row>
    <row r="24" spans="1:14" ht="13.5" hidden="1" x14ac:dyDescent="0.2">
      <c r="A24" s="10">
        <v>0</v>
      </c>
      <c r="B24" s="24" t="s">
        <v>117</v>
      </c>
      <c r="C24" s="27" t="s">
        <v>117</v>
      </c>
      <c r="D24" s="29" t="s">
        <v>117</v>
      </c>
      <c r="E24" s="58" t="s">
        <v>117</v>
      </c>
      <c r="F24" s="28" t="s">
        <v>117</v>
      </c>
      <c r="G24" s="27" t="s">
        <v>117</v>
      </c>
      <c r="H24" s="24" t="s">
        <v>117</v>
      </c>
      <c r="I24" s="24" t="s">
        <v>117</v>
      </c>
    </row>
    <row r="25" spans="1:14" hidden="1" x14ac:dyDescent="0.2">
      <c r="A25" s="10">
        <v>0</v>
      </c>
      <c r="B25" s="24" t="s">
        <v>117</v>
      </c>
      <c r="C25" s="27" t="s">
        <v>117</v>
      </c>
      <c r="D25" s="27" t="s">
        <v>117</v>
      </c>
      <c r="E25" s="24" t="s">
        <v>117</v>
      </c>
      <c r="F25" s="28" t="s">
        <v>117</v>
      </c>
      <c r="G25" s="27" t="s">
        <v>117</v>
      </c>
      <c r="H25" s="24" t="s">
        <v>117</v>
      </c>
      <c r="I25" s="24" t="s">
        <v>117</v>
      </c>
    </row>
    <row r="26" spans="1:14" hidden="1" x14ac:dyDescent="0.2">
      <c r="A26" s="10">
        <v>0</v>
      </c>
      <c r="B26" s="24" t="s">
        <v>117</v>
      </c>
      <c r="C26" s="27" t="s">
        <v>117</v>
      </c>
      <c r="D26" s="29" t="s">
        <v>117</v>
      </c>
      <c r="E26" s="24" t="s">
        <v>117</v>
      </c>
      <c r="F26" s="28" t="s">
        <v>117</v>
      </c>
      <c r="G26" s="27" t="s">
        <v>117</v>
      </c>
      <c r="H26" s="24" t="s">
        <v>117</v>
      </c>
      <c r="I26" s="24" t="s">
        <v>117</v>
      </c>
    </row>
    <row r="27" spans="1:14" hidden="1" x14ac:dyDescent="0.2">
      <c r="A27" s="10">
        <v>0</v>
      </c>
      <c r="B27" s="24" t="s">
        <v>117</v>
      </c>
      <c r="C27" s="27" t="s">
        <v>117</v>
      </c>
      <c r="D27" s="27" t="s">
        <v>117</v>
      </c>
      <c r="E27" s="24" t="s">
        <v>117</v>
      </c>
      <c r="F27" s="28" t="s">
        <v>117</v>
      </c>
      <c r="G27" s="27" t="s">
        <v>117</v>
      </c>
      <c r="H27" s="24" t="s">
        <v>117</v>
      </c>
      <c r="I27" s="24" t="s">
        <v>117</v>
      </c>
    </row>
    <row r="28" spans="1:14" x14ac:dyDescent="0.2">
      <c r="A28" s="10">
        <v>1</v>
      </c>
      <c r="B28" s="24"/>
      <c r="C28" s="27" t="s">
        <v>117</v>
      </c>
      <c r="D28" s="61" t="s">
        <v>117</v>
      </c>
      <c r="E28" s="62" t="s">
        <v>117</v>
      </c>
      <c r="F28" s="62" t="s">
        <v>117</v>
      </c>
      <c r="G28" s="62" t="s">
        <v>117</v>
      </c>
      <c r="H28" s="62" t="s">
        <v>117</v>
      </c>
      <c r="I28" s="61" t="s">
        <v>117</v>
      </c>
      <c r="L28" s="10" t="s">
        <v>9</v>
      </c>
    </row>
    <row r="29" spans="1:14" x14ac:dyDescent="0.2">
      <c r="A29" s="10">
        <v>1</v>
      </c>
      <c r="B29" s="159" t="s">
        <v>247</v>
      </c>
      <c r="C29" s="160" t="s">
        <v>117</v>
      </c>
      <c r="D29" s="161" t="s">
        <v>130</v>
      </c>
      <c r="E29" s="162" t="s">
        <v>117</v>
      </c>
      <c r="F29" s="162" t="s">
        <v>131</v>
      </c>
      <c r="G29" s="162" t="s">
        <v>132</v>
      </c>
      <c r="H29" s="162" t="s">
        <v>117</v>
      </c>
      <c r="I29" s="161" t="s">
        <v>133</v>
      </c>
    </row>
    <row r="30" spans="1:14" x14ac:dyDescent="0.2">
      <c r="A30" s="10">
        <v>1</v>
      </c>
      <c r="B30" s="163" t="s">
        <v>134</v>
      </c>
      <c r="C30" s="164" t="s">
        <v>117</v>
      </c>
      <c r="D30" s="165" t="s">
        <v>3</v>
      </c>
      <c r="E30" s="165" t="s">
        <v>117</v>
      </c>
      <c r="F30" s="165" t="s">
        <v>135</v>
      </c>
      <c r="G30" s="165" t="s">
        <v>108</v>
      </c>
      <c r="H30" s="165" t="s">
        <v>117</v>
      </c>
      <c r="I30" s="166" t="s">
        <v>136</v>
      </c>
    </row>
    <row r="31" spans="1:14" x14ac:dyDescent="0.2">
      <c r="A31" s="10">
        <v>1</v>
      </c>
      <c r="B31" s="90" t="s">
        <v>137</v>
      </c>
      <c r="C31" s="91" t="s">
        <v>117</v>
      </c>
      <c r="D31" s="91" t="s">
        <v>117</v>
      </c>
      <c r="E31" s="91" t="s">
        <v>117</v>
      </c>
      <c r="F31" s="91" t="s">
        <v>117</v>
      </c>
      <c r="G31" s="91" t="s">
        <v>117</v>
      </c>
      <c r="H31" s="91">
        <v>216.57995545180108</v>
      </c>
      <c r="I31" s="27" t="s">
        <v>117</v>
      </c>
      <c r="L31" s="63">
        <f>+H31</f>
        <v>216.57995545180108</v>
      </c>
      <c r="N31" s="218">
        <v>82.105923550942407</v>
      </c>
    </row>
    <row r="32" spans="1:14" hidden="1" x14ac:dyDescent="0.2">
      <c r="A32" s="10">
        <v>0</v>
      </c>
      <c r="B32" s="11" t="s">
        <v>248</v>
      </c>
      <c r="C32" s="75" t="s">
        <v>117</v>
      </c>
      <c r="D32" s="7" t="s">
        <v>117</v>
      </c>
      <c r="E32" s="9" t="s">
        <v>117</v>
      </c>
      <c r="F32" s="81" t="s">
        <v>117</v>
      </c>
      <c r="G32" s="24" t="s">
        <v>117</v>
      </c>
      <c r="H32" s="24" t="s">
        <v>117</v>
      </c>
      <c r="I32" s="24" t="s">
        <v>117</v>
      </c>
    </row>
    <row r="33" spans="1:14" x14ac:dyDescent="0.2">
      <c r="A33" s="10">
        <v>1</v>
      </c>
      <c r="B33" s="26" t="s">
        <v>139</v>
      </c>
      <c r="C33" s="27" t="s">
        <v>117</v>
      </c>
      <c r="D33" s="27">
        <v>25000</v>
      </c>
      <c r="E33" s="27" t="s">
        <v>117</v>
      </c>
      <c r="F33" s="71">
        <v>8.6631982180720435E-3</v>
      </c>
      <c r="G33" s="27">
        <v>216.57995545180108</v>
      </c>
      <c r="H33" s="27" t="s">
        <v>117</v>
      </c>
      <c r="I33" s="27">
        <v>0.41530601045032134</v>
      </c>
    </row>
    <row r="34" spans="1:14" x14ac:dyDescent="0.2">
      <c r="A34" s="10">
        <v>1</v>
      </c>
      <c r="B34" s="43" t="s">
        <v>140</v>
      </c>
      <c r="C34" s="91" t="s">
        <v>117</v>
      </c>
      <c r="D34" s="91" t="s">
        <v>117</v>
      </c>
      <c r="E34" s="91" t="s">
        <v>117</v>
      </c>
      <c r="F34" s="93" t="s">
        <v>117</v>
      </c>
      <c r="G34" s="91" t="s">
        <v>117</v>
      </c>
      <c r="H34" s="91">
        <v>13712.930933042358</v>
      </c>
      <c r="I34" s="27" t="s">
        <v>117</v>
      </c>
      <c r="L34" s="10">
        <f>SUBTOTAL(9,G35:G53)</f>
        <v>13712.930933042357</v>
      </c>
      <c r="N34" s="218">
        <v>95.905868338331629</v>
      </c>
    </row>
    <row r="35" spans="1:14" x14ac:dyDescent="0.2">
      <c r="A35" s="10">
        <v>1</v>
      </c>
      <c r="B35" s="26" t="s">
        <v>142</v>
      </c>
      <c r="C35" s="27" t="s">
        <v>117</v>
      </c>
      <c r="D35" s="27">
        <v>13400</v>
      </c>
      <c r="E35" s="27" t="s">
        <v>117</v>
      </c>
      <c r="F35" s="71">
        <v>0.1222</v>
      </c>
      <c r="G35" s="27">
        <v>1637.48</v>
      </c>
      <c r="H35" s="27" t="s">
        <v>117</v>
      </c>
      <c r="I35" s="27">
        <v>3.1399733395158793</v>
      </c>
      <c r="M35" s="218">
        <v>96.296296296296276</v>
      </c>
    </row>
    <row r="36" spans="1:14" x14ac:dyDescent="0.2">
      <c r="A36" s="10">
        <v>1</v>
      </c>
      <c r="B36" s="26" t="s">
        <v>141</v>
      </c>
      <c r="C36" s="27" t="s">
        <v>117</v>
      </c>
      <c r="D36" s="27">
        <v>13400</v>
      </c>
      <c r="E36" s="27" t="s">
        <v>117</v>
      </c>
      <c r="F36" s="71">
        <v>8.1699999999999995E-2</v>
      </c>
      <c r="G36" s="27">
        <v>1094.78</v>
      </c>
      <c r="H36" s="27" t="s">
        <v>117</v>
      </c>
      <c r="I36" s="27">
        <v>2.0993111443408128</v>
      </c>
      <c r="M36" s="218">
        <v>103.54879594423321</v>
      </c>
    </row>
    <row r="37" spans="1:14" x14ac:dyDescent="0.2">
      <c r="A37" s="10">
        <v>1</v>
      </c>
      <c r="B37" s="26" t="s">
        <v>143</v>
      </c>
      <c r="C37" s="27" t="s">
        <v>117</v>
      </c>
      <c r="D37" s="27">
        <v>3</v>
      </c>
      <c r="E37" s="27" t="s">
        <v>117</v>
      </c>
      <c r="F37" s="71">
        <v>4.76</v>
      </c>
      <c r="G37" s="27">
        <v>14.28</v>
      </c>
      <c r="H37" s="27" t="s">
        <v>117</v>
      </c>
      <c r="I37" s="27">
        <v>2.7382819508199645E-2</v>
      </c>
    </row>
    <row r="38" spans="1:14" x14ac:dyDescent="0.2">
      <c r="A38" s="10">
        <v>1</v>
      </c>
      <c r="B38" s="11" t="s">
        <v>146</v>
      </c>
      <c r="C38" s="75" t="s">
        <v>117</v>
      </c>
      <c r="D38" s="27">
        <v>421.50270779140351</v>
      </c>
      <c r="E38" s="9" t="s">
        <v>117</v>
      </c>
      <c r="F38" s="28">
        <v>0.33581184646514273</v>
      </c>
      <c r="G38" s="27">
        <v>141.54560259348872</v>
      </c>
      <c r="H38" s="24" t="s">
        <v>117</v>
      </c>
      <c r="I38" s="24">
        <v>0.27142280728269308</v>
      </c>
      <c r="M38" s="218">
        <v>88.73678414643453</v>
      </c>
    </row>
    <row r="39" spans="1:14" hidden="1" x14ac:dyDescent="0.2">
      <c r="A39" s="10">
        <v>0</v>
      </c>
      <c r="B39" s="11" t="s">
        <v>53</v>
      </c>
      <c r="C39" s="75" t="s">
        <v>117</v>
      </c>
      <c r="D39" s="82">
        <v>64.026666666666671</v>
      </c>
      <c r="E39" s="9" t="s">
        <v>117</v>
      </c>
      <c r="F39" s="13" t="s">
        <v>117</v>
      </c>
      <c r="G39" s="27" t="s">
        <v>117</v>
      </c>
      <c r="H39" s="24" t="s">
        <v>117</v>
      </c>
      <c r="I39" s="24" t="s">
        <v>117</v>
      </c>
    </row>
    <row r="40" spans="1:14" hidden="1" x14ac:dyDescent="0.2">
      <c r="A40" s="10">
        <v>0</v>
      </c>
      <c r="B40" s="11" t="s">
        <v>12</v>
      </c>
      <c r="C40" s="75" t="s">
        <v>117</v>
      </c>
      <c r="D40" s="82">
        <v>23.777777777777786</v>
      </c>
      <c r="E40" s="9" t="s">
        <v>117</v>
      </c>
      <c r="F40" s="13" t="s">
        <v>117</v>
      </c>
      <c r="G40" s="27" t="s">
        <v>117</v>
      </c>
      <c r="H40" s="24" t="s">
        <v>117</v>
      </c>
      <c r="I40" s="24" t="s">
        <v>117</v>
      </c>
    </row>
    <row r="41" spans="1:14" hidden="1" x14ac:dyDescent="0.2">
      <c r="A41" s="10">
        <v>0</v>
      </c>
      <c r="B41" s="26" t="s">
        <v>54</v>
      </c>
      <c r="C41" s="27" t="s">
        <v>117</v>
      </c>
      <c r="D41" s="27">
        <v>93.044888888888892</v>
      </c>
      <c r="E41" s="27" t="s">
        <v>117</v>
      </c>
      <c r="F41" s="70" t="s">
        <v>117</v>
      </c>
      <c r="G41" s="27" t="s">
        <v>117</v>
      </c>
      <c r="H41" s="27" t="s">
        <v>117</v>
      </c>
      <c r="I41" s="27" t="s">
        <v>117</v>
      </c>
    </row>
    <row r="42" spans="1:14" x14ac:dyDescent="0.2">
      <c r="A42" s="10">
        <v>1</v>
      </c>
      <c r="B42" s="26" t="s">
        <v>147</v>
      </c>
      <c r="C42" s="27" t="s">
        <v>117</v>
      </c>
      <c r="D42" s="27" t="s">
        <v>117</v>
      </c>
      <c r="E42" s="27" t="s">
        <v>117</v>
      </c>
      <c r="F42" s="71" t="s">
        <v>117</v>
      </c>
      <c r="G42" s="27">
        <v>524.30393999999797</v>
      </c>
      <c r="H42" s="27" t="s">
        <v>117</v>
      </c>
      <c r="I42" s="27">
        <v>1.005386565578283</v>
      </c>
    </row>
    <row r="43" spans="1:14" hidden="1" x14ac:dyDescent="0.2">
      <c r="A43" s="10">
        <v>0</v>
      </c>
      <c r="B43" s="26" t="s">
        <v>197</v>
      </c>
      <c r="C43" s="27" t="s">
        <v>117</v>
      </c>
      <c r="D43" s="27">
        <v>2</v>
      </c>
      <c r="E43" s="27" t="s">
        <v>117</v>
      </c>
      <c r="F43" s="71">
        <v>62.1708</v>
      </c>
      <c r="G43" s="27">
        <v>124.3416</v>
      </c>
      <c r="H43" s="27" t="s">
        <v>117</v>
      </c>
      <c r="I43" s="27">
        <v>0.23843302452106141</v>
      </c>
    </row>
    <row r="44" spans="1:14" hidden="1" x14ac:dyDescent="0.2">
      <c r="A44" s="10">
        <v>0</v>
      </c>
      <c r="B44" s="26" t="s">
        <v>249</v>
      </c>
      <c r="C44" s="27" t="s">
        <v>117</v>
      </c>
      <c r="D44" s="27">
        <v>0.2</v>
      </c>
      <c r="E44" s="27" t="s">
        <v>117</v>
      </c>
      <c r="F44" s="71">
        <v>276.75069999999999</v>
      </c>
      <c r="G44" s="27">
        <v>55.350140000000003</v>
      </c>
      <c r="H44" s="27" t="s">
        <v>117</v>
      </c>
      <c r="I44" s="27">
        <v>0.10613745751915837</v>
      </c>
    </row>
    <row r="45" spans="1:14" hidden="1" x14ac:dyDescent="0.2">
      <c r="A45" s="10">
        <v>0</v>
      </c>
      <c r="B45" s="26" t="s">
        <v>216</v>
      </c>
      <c r="C45" s="27" t="s">
        <v>117</v>
      </c>
      <c r="D45" s="27">
        <v>0.4</v>
      </c>
      <c r="E45" s="27" t="s">
        <v>117</v>
      </c>
      <c r="F45" s="71">
        <v>200.94</v>
      </c>
      <c r="G45" s="27">
        <v>80.376000000000005</v>
      </c>
      <c r="H45" s="27" t="s">
        <v>117</v>
      </c>
      <c r="I45" s="27">
        <v>0.15412615551758088</v>
      </c>
    </row>
    <row r="46" spans="1:14" hidden="1" x14ac:dyDescent="0.2">
      <c r="A46" s="10">
        <v>0</v>
      </c>
      <c r="B46" s="26" t="s">
        <v>250</v>
      </c>
      <c r="C46" s="27" t="s">
        <v>117</v>
      </c>
      <c r="D46" s="27">
        <v>0.75</v>
      </c>
      <c r="E46" s="27" t="s">
        <v>117</v>
      </c>
      <c r="F46" s="71">
        <v>119.48</v>
      </c>
      <c r="G46" s="27">
        <v>89.61</v>
      </c>
      <c r="H46" s="27" t="s">
        <v>117</v>
      </c>
      <c r="I46" s="27">
        <v>0.17183294510712677</v>
      </c>
    </row>
    <row r="47" spans="1:14" hidden="1" x14ac:dyDescent="0.2">
      <c r="A47" s="10">
        <v>0</v>
      </c>
      <c r="B47" s="26" t="s">
        <v>194</v>
      </c>
      <c r="C47" s="27" t="s">
        <v>117</v>
      </c>
      <c r="D47" s="27">
        <v>0.45</v>
      </c>
      <c r="E47" s="27" t="s">
        <v>117</v>
      </c>
      <c r="F47" s="71">
        <v>227.83599999999996</v>
      </c>
      <c r="G47" s="27">
        <v>102.52619999999999</v>
      </c>
      <c r="H47" s="27" t="s">
        <v>117</v>
      </c>
      <c r="I47" s="27">
        <v>0.19660059029842983</v>
      </c>
    </row>
    <row r="48" spans="1:14" hidden="1" x14ac:dyDescent="0.2">
      <c r="A48" s="10">
        <v>0</v>
      </c>
      <c r="B48" s="26" t="s">
        <v>251</v>
      </c>
      <c r="C48" s="27" t="s">
        <v>117</v>
      </c>
      <c r="D48" s="27">
        <v>0.5</v>
      </c>
      <c r="E48" s="27" t="s">
        <v>117</v>
      </c>
      <c r="F48" s="71">
        <v>144.20000000000002</v>
      </c>
      <c r="G48" s="27">
        <v>72.100000000000009</v>
      </c>
      <c r="H48" s="27" t="s">
        <v>117</v>
      </c>
      <c r="I48" s="27">
        <v>0.13825639261492961</v>
      </c>
    </row>
    <row r="49" spans="1:14" x14ac:dyDescent="0.2">
      <c r="A49" s="10">
        <v>1</v>
      </c>
      <c r="B49" s="26" t="s">
        <v>218</v>
      </c>
      <c r="C49" s="27" t="s">
        <v>117</v>
      </c>
      <c r="D49" s="27">
        <v>6800</v>
      </c>
      <c r="E49" s="27" t="s">
        <v>117</v>
      </c>
      <c r="F49" s="71">
        <v>5.9697E-2</v>
      </c>
      <c r="G49" s="27">
        <v>405.93959999999998</v>
      </c>
      <c r="H49" s="27" t="s">
        <v>117</v>
      </c>
      <c r="I49" s="27">
        <v>0.77841532199094965</v>
      </c>
    </row>
    <row r="50" spans="1:14" x14ac:dyDescent="0.2">
      <c r="A50" s="10">
        <v>1</v>
      </c>
      <c r="B50" s="26" t="s">
        <v>252</v>
      </c>
      <c r="C50" s="27" t="s">
        <v>117</v>
      </c>
      <c r="D50" s="27">
        <v>75.599999999999994</v>
      </c>
      <c r="E50" s="27" t="s">
        <v>117</v>
      </c>
      <c r="F50" s="71">
        <v>0.38600000000000001</v>
      </c>
      <c r="G50" s="27">
        <v>29.1816</v>
      </c>
      <c r="H50" s="27" t="s">
        <v>117</v>
      </c>
      <c r="I50" s="27">
        <v>5.595759704205034E-2</v>
      </c>
    </row>
    <row r="51" spans="1:14" x14ac:dyDescent="0.2">
      <c r="A51" s="10">
        <v>1</v>
      </c>
      <c r="B51" s="26" t="s">
        <v>253</v>
      </c>
      <c r="C51" s="27" t="s">
        <v>117</v>
      </c>
      <c r="D51" s="27">
        <v>6800</v>
      </c>
      <c r="E51" s="27" t="s">
        <v>117</v>
      </c>
      <c r="F51" s="71">
        <v>7.7980000000000008E-2</v>
      </c>
      <c r="G51" s="27">
        <v>530.26400000000001</v>
      </c>
      <c r="H51" s="27" t="s">
        <v>117</v>
      </c>
      <c r="I51" s="27">
        <v>1.0168153644044802</v>
      </c>
    </row>
    <row r="52" spans="1:14" x14ac:dyDescent="0.2">
      <c r="A52" s="10">
        <v>1</v>
      </c>
      <c r="B52" s="26" t="s">
        <v>156</v>
      </c>
      <c r="C52" s="27" t="s">
        <v>117</v>
      </c>
      <c r="D52" s="27">
        <v>16000</v>
      </c>
      <c r="E52" s="27" t="s">
        <v>117</v>
      </c>
      <c r="F52" s="71">
        <v>0.56279999999999997</v>
      </c>
      <c r="G52" s="27">
        <v>9004.7999999999993</v>
      </c>
      <c r="H52" s="27" t="s">
        <v>117</v>
      </c>
      <c r="I52" s="27">
        <v>17.26728383105295</v>
      </c>
    </row>
    <row r="53" spans="1:14" x14ac:dyDescent="0.2">
      <c r="A53" s="10">
        <v>1</v>
      </c>
      <c r="B53" s="26" t="s">
        <v>219</v>
      </c>
      <c r="C53" s="27" t="s">
        <v>117</v>
      </c>
      <c r="D53" s="27">
        <v>6800</v>
      </c>
      <c r="E53" s="27" t="s">
        <v>117</v>
      </c>
      <c r="F53" s="71">
        <v>4.8581792713069331E-2</v>
      </c>
      <c r="G53" s="27">
        <v>330.35619044887147</v>
      </c>
      <c r="H53" s="27" t="s">
        <v>117</v>
      </c>
      <c r="I53" s="27">
        <v>0.63347926726035542</v>
      </c>
      <c r="L53" s="63">
        <f>SUM(G54:G74)</f>
        <v>12548.146531326094</v>
      </c>
      <c r="N53" s="218" t="e">
        <v>#VALUE!</v>
      </c>
    </row>
    <row r="54" spans="1:14" x14ac:dyDescent="0.2">
      <c r="A54" s="10">
        <v>1</v>
      </c>
      <c r="B54" s="43" t="s">
        <v>157</v>
      </c>
      <c r="C54" s="91" t="s">
        <v>117</v>
      </c>
      <c r="D54" s="91" t="s">
        <v>117</v>
      </c>
      <c r="E54" s="91" t="s">
        <v>117</v>
      </c>
      <c r="F54" s="93" t="s">
        <v>117</v>
      </c>
      <c r="G54" s="91" t="s">
        <v>117</v>
      </c>
      <c r="H54" s="91">
        <v>12548.146531326094</v>
      </c>
      <c r="I54" s="27" t="s">
        <v>117</v>
      </c>
    </row>
    <row r="55" spans="1:14" x14ac:dyDescent="0.2">
      <c r="A55" s="10">
        <v>1</v>
      </c>
      <c r="B55" s="11" t="s">
        <v>158</v>
      </c>
      <c r="C55" s="75" t="s">
        <v>117</v>
      </c>
      <c r="D55" s="27">
        <v>1.4</v>
      </c>
      <c r="E55" s="9" t="s">
        <v>117</v>
      </c>
      <c r="F55" s="28">
        <v>45</v>
      </c>
      <c r="G55" s="27">
        <v>62.999999999999993</v>
      </c>
      <c r="H55" s="9" t="s">
        <v>117</v>
      </c>
      <c r="I55" s="24">
        <v>0.12080655665382195</v>
      </c>
    </row>
    <row r="56" spans="1:14" x14ac:dyDescent="0.2">
      <c r="A56" s="10">
        <v>1</v>
      </c>
      <c r="B56" s="11" t="s">
        <v>220</v>
      </c>
      <c r="C56" s="75" t="s">
        <v>117</v>
      </c>
      <c r="D56" s="27">
        <v>900</v>
      </c>
      <c r="E56" s="9" t="s">
        <v>117</v>
      </c>
      <c r="F56" s="28">
        <v>0.1396</v>
      </c>
      <c r="G56" s="27">
        <v>125.64</v>
      </c>
      <c r="H56" s="9" t="s">
        <v>117</v>
      </c>
      <c r="I56" s="24">
        <v>0.24092279012676493</v>
      </c>
    </row>
    <row r="57" spans="1:14" x14ac:dyDescent="0.2">
      <c r="A57" s="10">
        <v>1</v>
      </c>
      <c r="B57" s="11" t="s">
        <v>159</v>
      </c>
      <c r="C57" s="75" t="s">
        <v>117</v>
      </c>
      <c r="D57" s="27">
        <v>1336</v>
      </c>
      <c r="E57" s="9" t="s">
        <v>117</v>
      </c>
      <c r="F57" s="154">
        <v>0.19999999999999998</v>
      </c>
      <c r="G57" s="27">
        <v>267.2</v>
      </c>
      <c r="H57" s="9" t="s">
        <v>117</v>
      </c>
      <c r="I57" s="24">
        <v>0.5123732053635115</v>
      </c>
    </row>
    <row r="58" spans="1:14" x14ac:dyDescent="0.2">
      <c r="A58" s="10">
        <v>1</v>
      </c>
      <c r="B58" s="11" t="s">
        <v>160</v>
      </c>
      <c r="C58" s="75" t="s">
        <v>117</v>
      </c>
      <c r="D58" s="27">
        <v>6750000</v>
      </c>
      <c r="E58" s="9" t="s">
        <v>117</v>
      </c>
      <c r="F58" s="28">
        <v>2.5000000000000001E-4</v>
      </c>
      <c r="G58" s="27">
        <v>1687.5</v>
      </c>
      <c r="H58" s="9" t="s">
        <v>117</v>
      </c>
      <c r="I58" s="24">
        <v>3.2358899103702314</v>
      </c>
    </row>
    <row r="59" spans="1:14" x14ac:dyDescent="0.2">
      <c r="A59" s="10">
        <v>1</v>
      </c>
      <c r="B59" s="11" t="s">
        <v>161</v>
      </c>
      <c r="C59" s="75" t="s">
        <v>117</v>
      </c>
      <c r="D59" s="27">
        <v>80000</v>
      </c>
      <c r="E59" s="9" t="s">
        <v>117</v>
      </c>
      <c r="F59" s="28">
        <v>0.05</v>
      </c>
      <c r="G59" s="7">
        <v>4000</v>
      </c>
      <c r="H59" s="9" t="s">
        <v>117</v>
      </c>
      <c r="I59" s="24">
        <v>7.6702575653220295</v>
      </c>
    </row>
    <row r="60" spans="1:14" x14ac:dyDescent="0.2">
      <c r="A60" s="10">
        <v>1</v>
      </c>
      <c r="B60" s="11" t="s">
        <v>162</v>
      </c>
      <c r="C60" s="75" t="s">
        <v>117</v>
      </c>
      <c r="D60" s="29">
        <v>1041.4999999999998</v>
      </c>
      <c r="E60" s="9" t="s">
        <v>117</v>
      </c>
      <c r="F60" s="195">
        <v>4.5353448275862061</v>
      </c>
      <c r="G60" s="7">
        <v>4723.5616379310322</v>
      </c>
      <c r="H60" s="9" t="s">
        <v>117</v>
      </c>
      <c r="I60" s="24">
        <v>9.0577335971513548</v>
      </c>
    </row>
    <row r="61" spans="1:14" hidden="1" x14ac:dyDescent="0.2">
      <c r="A61" s="10">
        <v>0</v>
      </c>
      <c r="B61" s="11">
        <v>0</v>
      </c>
      <c r="C61" s="75" t="s">
        <v>117</v>
      </c>
      <c r="D61" s="29" t="s">
        <v>117</v>
      </c>
      <c r="E61" s="9" t="s">
        <v>117</v>
      </c>
      <c r="F61" s="9" t="s">
        <v>117</v>
      </c>
      <c r="G61" s="7" t="s">
        <v>117</v>
      </c>
      <c r="H61" s="9" t="s">
        <v>117</v>
      </c>
      <c r="I61" s="24" t="s">
        <v>117</v>
      </c>
    </row>
    <row r="62" spans="1:14" hidden="1" x14ac:dyDescent="0.2">
      <c r="A62" s="10">
        <v>0</v>
      </c>
      <c r="B62" s="11">
        <v>0</v>
      </c>
      <c r="C62" s="75" t="s">
        <v>117</v>
      </c>
      <c r="D62" s="29" t="s">
        <v>117</v>
      </c>
      <c r="E62" s="9" t="s">
        <v>117</v>
      </c>
      <c r="F62" s="9" t="s">
        <v>117</v>
      </c>
      <c r="G62" s="7" t="s">
        <v>117</v>
      </c>
      <c r="H62" s="9" t="s">
        <v>117</v>
      </c>
      <c r="I62" s="24" t="s">
        <v>117</v>
      </c>
    </row>
    <row r="63" spans="1:14" hidden="1" x14ac:dyDescent="0.2">
      <c r="A63" s="10">
        <v>0</v>
      </c>
      <c r="B63" s="11">
        <v>0</v>
      </c>
      <c r="C63" s="75" t="s">
        <v>117</v>
      </c>
      <c r="D63" s="29" t="s">
        <v>117</v>
      </c>
      <c r="E63" s="9" t="s">
        <v>117</v>
      </c>
      <c r="F63" s="9" t="s">
        <v>117</v>
      </c>
      <c r="G63" s="7" t="s">
        <v>117</v>
      </c>
      <c r="H63" s="9" t="s">
        <v>117</v>
      </c>
      <c r="I63" s="24" t="s">
        <v>117</v>
      </c>
    </row>
    <row r="64" spans="1:14" hidden="1" x14ac:dyDescent="0.2">
      <c r="A64" s="10">
        <v>0</v>
      </c>
      <c r="B64" s="11">
        <v>0</v>
      </c>
      <c r="C64" s="75" t="s">
        <v>117</v>
      </c>
      <c r="D64" s="29" t="s">
        <v>117</v>
      </c>
      <c r="E64" s="9" t="s">
        <v>117</v>
      </c>
      <c r="F64" s="9" t="s">
        <v>117</v>
      </c>
      <c r="G64" s="7" t="s">
        <v>117</v>
      </c>
      <c r="H64" s="9" t="s">
        <v>117</v>
      </c>
      <c r="I64" s="24" t="s">
        <v>117</v>
      </c>
    </row>
    <row r="65" spans="1:14" hidden="1" x14ac:dyDescent="0.2">
      <c r="A65" s="10">
        <v>0</v>
      </c>
      <c r="B65" s="11">
        <v>0</v>
      </c>
      <c r="C65" s="75" t="s">
        <v>117</v>
      </c>
      <c r="D65" s="29" t="s">
        <v>117</v>
      </c>
      <c r="E65" s="9" t="s">
        <v>117</v>
      </c>
      <c r="F65" s="9" t="s">
        <v>117</v>
      </c>
      <c r="G65" s="7" t="s">
        <v>117</v>
      </c>
      <c r="H65" s="9" t="s">
        <v>117</v>
      </c>
      <c r="I65" s="24" t="s">
        <v>117</v>
      </c>
    </row>
    <row r="66" spans="1:14" hidden="1" x14ac:dyDescent="0.2">
      <c r="A66" s="10">
        <v>0</v>
      </c>
      <c r="B66" s="11">
        <v>0</v>
      </c>
      <c r="C66" s="75" t="s">
        <v>117</v>
      </c>
      <c r="D66" s="29" t="s">
        <v>117</v>
      </c>
      <c r="E66" s="9" t="s">
        <v>117</v>
      </c>
      <c r="F66" s="9" t="s">
        <v>117</v>
      </c>
      <c r="G66" s="7" t="s">
        <v>117</v>
      </c>
      <c r="H66" s="9" t="s">
        <v>117</v>
      </c>
      <c r="I66" s="24" t="s">
        <v>117</v>
      </c>
    </row>
    <row r="67" spans="1:14" hidden="1" x14ac:dyDescent="0.2">
      <c r="A67" s="10">
        <v>0</v>
      </c>
      <c r="B67" s="11">
        <v>0</v>
      </c>
      <c r="C67" s="75" t="s">
        <v>117</v>
      </c>
      <c r="D67" s="29" t="s">
        <v>117</v>
      </c>
      <c r="E67" s="9" t="s">
        <v>117</v>
      </c>
      <c r="F67" s="9" t="s">
        <v>117</v>
      </c>
      <c r="G67" s="7" t="s">
        <v>117</v>
      </c>
      <c r="H67" s="9" t="s">
        <v>117</v>
      </c>
      <c r="I67" s="24" t="s">
        <v>117</v>
      </c>
    </row>
    <row r="68" spans="1:14" hidden="1" x14ac:dyDescent="0.2">
      <c r="A68" s="10">
        <v>0</v>
      </c>
      <c r="B68" s="11">
        <v>0</v>
      </c>
      <c r="C68" s="75" t="s">
        <v>117</v>
      </c>
      <c r="D68" s="29" t="s">
        <v>117</v>
      </c>
      <c r="E68" s="9" t="s">
        <v>117</v>
      </c>
      <c r="F68" s="9" t="s">
        <v>117</v>
      </c>
      <c r="G68" s="7" t="s">
        <v>117</v>
      </c>
      <c r="H68" s="9" t="s">
        <v>117</v>
      </c>
      <c r="I68" s="24" t="s">
        <v>117</v>
      </c>
    </row>
    <row r="69" spans="1:14" hidden="1" x14ac:dyDescent="0.2">
      <c r="A69" s="10">
        <v>0</v>
      </c>
      <c r="B69" s="11">
        <v>0</v>
      </c>
      <c r="C69" s="75" t="s">
        <v>117</v>
      </c>
      <c r="D69" s="29" t="s">
        <v>117</v>
      </c>
      <c r="E69" s="9" t="s">
        <v>117</v>
      </c>
      <c r="F69" s="9" t="s">
        <v>117</v>
      </c>
      <c r="G69" s="7" t="s">
        <v>117</v>
      </c>
      <c r="H69" s="9" t="s">
        <v>117</v>
      </c>
      <c r="I69" s="24" t="s">
        <v>117</v>
      </c>
    </row>
    <row r="70" spans="1:14" hidden="1" x14ac:dyDescent="0.2">
      <c r="A70" s="10">
        <v>0</v>
      </c>
      <c r="B70" s="11">
        <v>0</v>
      </c>
      <c r="C70" s="75" t="s">
        <v>117</v>
      </c>
      <c r="D70" s="29" t="s">
        <v>117</v>
      </c>
      <c r="E70" s="9" t="s">
        <v>117</v>
      </c>
      <c r="F70" s="9" t="s">
        <v>117</v>
      </c>
      <c r="G70" s="7" t="s">
        <v>117</v>
      </c>
      <c r="H70" s="9" t="s">
        <v>117</v>
      </c>
      <c r="I70" s="24" t="s">
        <v>117</v>
      </c>
    </row>
    <row r="71" spans="1:14" hidden="1" x14ac:dyDescent="0.2">
      <c r="A71" s="10">
        <v>0</v>
      </c>
      <c r="B71" s="11">
        <v>0</v>
      </c>
      <c r="C71" s="75" t="s">
        <v>117</v>
      </c>
      <c r="D71" s="29" t="s">
        <v>117</v>
      </c>
      <c r="E71" s="9" t="s">
        <v>117</v>
      </c>
      <c r="F71" s="9" t="s">
        <v>117</v>
      </c>
      <c r="G71" s="7" t="s">
        <v>117</v>
      </c>
      <c r="H71" s="9" t="s">
        <v>117</v>
      </c>
      <c r="I71" s="24" t="s">
        <v>117</v>
      </c>
    </row>
    <row r="72" spans="1:14" hidden="1" x14ac:dyDescent="0.2">
      <c r="A72" s="10">
        <v>0</v>
      </c>
      <c r="B72" s="11">
        <v>0</v>
      </c>
      <c r="C72" s="75" t="s">
        <v>117</v>
      </c>
      <c r="D72" s="29" t="s">
        <v>117</v>
      </c>
      <c r="E72" s="9" t="s">
        <v>117</v>
      </c>
      <c r="F72" s="9" t="s">
        <v>117</v>
      </c>
      <c r="G72" s="7" t="s">
        <v>117</v>
      </c>
      <c r="H72" s="9" t="s">
        <v>117</v>
      </c>
      <c r="I72" s="24" t="s">
        <v>117</v>
      </c>
    </row>
    <row r="73" spans="1:14" x14ac:dyDescent="0.2">
      <c r="A73" s="10">
        <v>1</v>
      </c>
      <c r="B73" s="11" t="s">
        <v>163</v>
      </c>
      <c r="C73" s="9" t="s">
        <v>117</v>
      </c>
      <c r="D73" s="29" t="s">
        <v>117</v>
      </c>
      <c r="E73" s="77" t="s">
        <v>117</v>
      </c>
      <c r="F73" s="71" t="s">
        <v>117</v>
      </c>
      <c r="G73" s="30">
        <v>1292.9279999999997</v>
      </c>
      <c r="H73" s="24" t="s">
        <v>117</v>
      </c>
      <c r="I73" s="24">
        <v>2.4792726933541696</v>
      </c>
    </row>
    <row r="74" spans="1:14" x14ac:dyDescent="0.2">
      <c r="A74" s="10">
        <v>1</v>
      </c>
      <c r="B74" s="26" t="s">
        <v>164</v>
      </c>
      <c r="C74" s="24" t="s">
        <v>117</v>
      </c>
      <c r="D74" s="27" t="s">
        <v>117</v>
      </c>
      <c r="E74" s="27" t="s">
        <v>117</v>
      </c>
      <c r="F74" s="71" t="s">
        <v>117</v>
      </c>
      <c r="G74" s="27">
        <v>388.31689339506175</v>
      </c>
      <c r="H74" s="27" t="s">
        <v>117</v>
      </c>
      <c r="I74" s="27">
        <v>0.74462264732645511</v>
      </c>
    </row>
    <row r="75" spans="1:14" x14ac:dyDescent="0.2">
      <c r="A75" s="10">
        <v>1</v>
      </c>
      <c r="B75" s="94" t="s">
        <v>165</v>
      </c>
      <c r="C75" s="95" t="s">
        <v>117</v>
      </c>
      <c r="D75" s="27" t="s">
        <v>117</v>
      </c>
      <c r="E75" s="91" t="s">
        <v>117</v>
      </c>
      <c r="F75" s="93" t="s">
        <v>117</v>
      </c>
      <c r="G75" s="91" t="s">
        <v>117</v>
      </c>
      <c r="H75" s="91">
        <v>14537.8766872428</v>
      </c>
      <c r="I75" s="27" t="s">
        <v>117</v>
      </c>
      <c r="L75" s="63">
        <f>SUM(G76:G80)</f>
        <v>14537.8766872428</v>
      </c>
      <c r="N75" s="218">
        <v>101.71559200392902</v>
      </c>
    </row>
    <row r="76" spans="1:14" x14ac:dyDescent="0.2">
      <c r="A76" s="10">
        <v>1</v>
      </c>
      <c r="B76" s="26" t="s">
        <v>254</v>
      </c>
      <c r="C76" s="24" t="s">
        <v>117</v>
      </c>
      <c r="D76" s="27" t="s">
        <v>117</v>
      </c>
      <c r="E76" s="27" t="s">
        <v>117</v>
      </c>
      <c r="F76" s="71" t="s">
        <v>117</v>
      </c>
      <c r="G76" s="27">
        <v>200.49166666666662</v>
      </c>
      <c r="H76" s="27" t="s">
        <v>117</v>
      </c>
      <c r="I76" s="27">
        <v>0.38445568075850556</v>
      </c>
      <c r="M76" s="218">
        <v>100</v>
      </c>
      <c r="N76" s="218"/>
    </row>
    <row r="77" spans="1:14" x14ac:dyDescent="0.2">
      <c r="A77" s="10">
        <v>1</v>
      </c>
      <c r="B77" s="26" t="s">
        <v>255</v>
      </c>
      <c r="C77" s="24" t="s">
        <v>117</v>
      </c>
      <c r="D77" s="27" t="s">
        <v>117</v>
      </c>
      <c r="E77" s="27" t="s">
        <v>117</v>
      </c>
      <c r="F77" s="71" t="s">
        <v>117</v>
      </c>
      <c r="G77" s="27">
        <v>7971.7267489711949</v>
      </c>
      <c r="H77" s="27" t="s">
        <v>117</v>
      </c>
      <c r="I77" s="27">
        <v>15.286299351244073</v>
      </c>
      <c r="M77" s="218">
        <v>101.74000000000001</v>
      </c>
    </row>
    <row r="78" spans="1:14" x14ac:dyDescent="0.2">
      <c r="A78" s="10">
        <v>1</v>
      </c>
      <c r="B78" s="26" t="s">
        <v>256</v>
      </c>
      <c r="C78" s="24" t="s">
        <v>117</v>
      </c>
      <c r="D78" s="27" t="s">
        <v>117</v>
      </c>
      <c r="E78" s="27" t="s">
        <v>117</v>
      </c>
      <c r="F78" s="71" t="s">
        <v>117</v>
      </c>
      <c r="G78" s="27">
        <v>1852.2541563786008</v>
      </c>
      <c r="H78" s="27" t="s">
        <v>117</v>
      </c>
      <c r="I78" s="27">
        <v>3.5518166139655341</v>
      </c>
      <c r="M78" s="218">
        <v>101.74000000000001</v>
      </c>
    </row>
    <row r="79" spans="1:14" x14ac:dyDescent="0.2">
      <c r="A79" s="10">
        <v>1</v>
      </c>
      <c r="B79" s="26" t="s">
        <v>257</v>
      </c>
      <c r="C79" s="24" t="s">
        <v>117</v>
      </c>
      <c r="D79" s="27" t="s">
        <v>117</v>
      </c>
      <c r="E79" s="27" t="s">
        <v>117</v>
      </c>
      <c r="F79" s="71" t="s">
        <v>117</v>
      </c>
      <c r="G79" s="27">
        <v>4396.1728395061727</v>
      </c>
      <c r="H79" s="27" t="s">
        <v>117</v>
      </c>
      <c r="I79" s="27">
        <v>8.4299444951713625</v>
      </c>
      <c r="M79" s="218">
        <v>101.74000000000004</v>
      </c>
    </row>
    <row r="80" spans="1:14" x14ac:dyDescent="0.2">
      <c r="A80" s="10">
        <v>1</v>
      </c>
      <c r="B80" s="26" t="s">
        <v>258</v>
      </c>
      <c r="C80" s="24" t="s">
        <v>117</v>
      </c>
      <c r="D80" s="27" t="s">
        <v>117</v>
      </c>
      <c r="E80" s="27" t="s">
        <v>117</v>
      </c>
      <c r="F80" s="71" t="s">
        <v>117</v>
      </c>
      <c r="G80" s="27">
        <v>117.2312757201646</v>
      </c>
      <c r="H80" s="27" t="s">
        <v>117</v>
      </c>
      <c r="I80" s="27">
        <v>0.22479851987123634</v>
      </c>
      <c r="M80" s="218">
        <v>101.74000000000001</v>
      </c>
    </row>
    <row r="81" spans="1:14" hidden="1" x14ac:dyDescent="0.2">
      <c r="A81" s="10">
        <v>0</v>
      </c>
      <c r="B81" s="11">
        <v>0</v>
      </c>
      <c r="C81" s="9" t="s">
        <v>117</v>
      </c>
      <c r="D81" s="29" t="s">
        <v>117</v>
      </c>
      <c r="E81" s="77" t="s">
        <v>117</v>
      </c>
      <c r="F81" s="75" t="s">
        <v>117</v>
      </c>
      <c r="G81" s="83" t="s">
        <v>117</v>
      </c>
      <c r="H81" s="9" t="s">
        <v>117</v>
      </c>
      <c r="I81" s="24" t="s">
        <v>117</v>
      </c>
    </row>
    <row r="82" spans="1:14" x14ac:dyDescent="0.2">
      <c r="A82" s="10">
        <v>1</v>
      </c>
      <c r="B82" s="94" t="s">
        <v>167</v>
      </c>
      <c r="C82" s="95" t="s">
        <v>117</v>
      </c>
      <c r="D82" s="27" t="s">
        <v>117</v>
      </c>
      <c r="E82" s="91" t="s">
        <v>117</v>
      </c>
      <c r="F82" s="93" t="s">
        <v>117</v>
      </c>
      <c r="G82" s="91" t="s">
        <v>117</v>
      </c>
      <c r="H82" s="91">
        <v>5738.5859665467333</v>
      </c>
      <c r="I82" s="27" t="s">
        <v>117</v>
      </c>
      <c r="L82" s="63">
        <f>SUM(G83:G84)</f>
        <v>5738.5859665467333</v>
      </c>
      <c r="N82" s="218">
        <v>104.05243334364742</v>
      </c>
    </row>
    <row r="83" spans="1:14" x14ac:dyDescent="0.2">
      <c r="A83" s="10">
        <v>1</v>
      </c>
      <c r="B83" s="31" t="s">
        <v>168</v>
      </c>
      <c r="C83" s="24" t="s">
        <v>117</v>
      </c>
      <c r="D83" s="27">
        <v>187.14217746682516</v>
      </c>
      <c r="E83" s="27" t="s">
        <v>117</v>
      </c>
      <c r="F83" s="71">
        <v>19.850142644412081</v>
      </c>
      <c r="G83" s="27">
        <v>3714.7989175023599</v>
      </c>
      <c r="H83" s="27" t="s">
        <v>117</v>
      </c>
      <c r="I83" s="27">
        <v>7.1233661251556404</v>
      </c>
      <c r="M83" s="218">
        <v>103.37540556911684</v>
      </c>
    </row>
    <row r="84" spans="1:14" x14ac:dyDescent="0.2">
      <c r="A84" s="10">
        <v>1</v>
      </c>
      <c r="B84" s="31" t="s">
        <v>169</v>
      </c>
      <c r="C84" s="24" t="s">
        <v>117</v>
      </c>
      <c r="D84" s="27">
        <v>327.7937078515838</v>
      </c>
      <c r="E84" s="27" t="s">
        <v>117</v>
      </c>
      <c r="F84" s="71">
        <v>6.1739655172413794</v>
      </c>
      <c r="G84" s="27">
        <v>2023.7870490443731</v>
      </c>
      <c r="H84" s="27" t="s">
        <v>117</v>
      </c>
      <c r="I84" s="27">
        <v>3.8807419808833372</v>
      </c>
      <c r="M84" s="218">
        <v>105.31852316621244</v>
      </c>
    </row>
    <row r="85" spans="1:14" x14ac:dyDescent="0.2">
      <c r="A85" s="10">
        <v>1</v>
      </c>
      <c r="B85" s="94" t="s">
        <v>170</v>
      </c>
      <c r="C85" s="95" t="s">
        <v>117</v>
      </c>
      <c r="D85" s="91" t="s">
        <v>117</v>
      </c>
      <c r="E85" s="91" t="s">
        <v>117</v>
      </c>
      <c r="F85" s="93" t="s">
        <v>117</v>
      </c>
      <c r="G85" s="91" t="s">
        <v>117</v>
      </c>
      <c r="H85" s="91">
        <v>1893.8668953188369</v>
      </c>
      <c r="I85" s="27" t="s">
        <v>117</v>
      </c>
      <c r="L85" s="63">
        <f>SUM(G87:G91)</f>
        <v>1893.8668953188369</v>
      </c>
      <c r="N85" s="218">
        <v>104.84587293913856</v>
      </c>
    </row>
    <row r="86" spans="1:14" hidden="1" x14ac:dyDescent="0.2">
      <c r="A86" s="10">
        <v>0</v>
      </c>
      <c r="B86" s="12" t="s">
        <v>171</v>
      </c>
      <c r="C86" s="9" t="s">
        <v>117</v>
      </c>
      <c r="D86" s="76" t="s">
        <v>117</v>
      </c>
      <c r="E86" s="77" t="s">
        <v>117</v>
      </c>
      <c r="F86" s="84" t="s">
        <v>117</v>
      </c>
      <c r="G86" s="8" t="s">
        <v>117</v>
      </c>
      <c r="H86" s="9" t="s">
        <v>117</v>
      </c>
      <c r="I86" s="24" t="s">
        <v>117</v>
      </c>
    </row>
    <row r="87" spans="1:14" x14ac:dyDescent="0.2">
      <c r="A87" s="10">
        <v>1</v>
      </c>
      <c r="B87" s="31" t="s">
        <v>172</v>
      </c>
      <c r="C87" s="24" t="s">
        <v>117</v>
      </c>
      <c r="D87" s="27" t="s">
        <v>117</v>
      </c>
      <c r="E87" s="27" t="s">
        <v>117</v>
      </c>
      <c r="F87" s="71" t="s">
        <v>117</v>
      </c>
      <c r="G87" s="27">
        <v>671.41625913778739</v>
      </c>
      <c r="H87" s="27" t="s">
        <v>117</v>
      </c>
      <c r="I87" s="27">
        <v>1.2874839102829576</v>
      </c>
      <c r="M87" s="218">
        <v>105.99477551792316</v>
      </c>
    </row>
    <row r="88" spans="1:14" x14ac:dyDescent="0.2">
      <c r="A88" s="10">
        <v>1</v>
      </c>
      <c r="B88" s="31" t="s">
        <v>173</v>
      </c>
      <c r="C88" s="24" t="s">
        <v>117</v>
      </c>
      <c r="D88" s="27" t="s">
        <v>117</v>
      </c>
      <c r="E88" s="27" t="s">
        <v>117</v>
      </c>
      <c r="F88" s="71" t="s">
        <v>117</v>
      </c>
      <c r="G88" s="27">
        <v>734.84518629473939</v>
      </c>
      <c r="H88" s="27" t="s">
        <v>117</v>
      </c>
      <c r="I88" s="27">
        <v>1.4091129623794254</v>
      </c>
      <c r="M88" s="218">
        <v>107.12313838800398</v>
      </c>
    </row>
    <row r="89" spans="1:14" x14ac:dyDescent="0.2">
      <c r="A89" s="10">
        <v>1</v>
      </c>
      <c r="B89" s="31" t="s">
        <v>174</v>
      </c>
      <c r="C89" s="24" t="s">
        <v>117</v>
      </c>
      <c r="D89" s="27" t="s">
        <v>117</v>
      </c>
      <c r="E89" s="27" t="s">
        <v>117</v>
      </c>
      <c r="F89" s="71" t="s">
        <v>117</v>
      </c>
      <c r="G89" s="27">
        <v>487.60544988631017</v>
      </c>
      <c r="H89" s="27" t="s">
        <v>117</v>
      </c>
      <c r="I89" s="27">
        <v>0.93501484772068066</v>
      </c>
      <c r="M89" s="218">
        <v>100.14289280650787</v>
      </c>
    </row>
    <row r="90" spans="1:14" hidden="1" x14ac:dyDescent="0.2">
      <c r="A90" s="10">
        <v>0</v>
      </c>
      <c r="B90" s="11">
        <v>0</v>
      </c>
      <c r="C90" s="9" t="s">
        <v>117</v>
      </c>
      <c r="D90" s="9" t="s">
        <v>117</v>
      </c>
      <c r="E90" s="77" t="s">
        <v>117</v>
      </c>
      <c r="F90" s="75" t="s">
        <v>117</v>
      </c>
      <c r="G90" s="27" t="s">
        <v>117</v>
      </c>
      <c r="H90" s="26" t="s">
        <v>117</v>
      </c>
      <c r="I90" s="24" t="s">
        <v>117</v>
      </c>
    </row>
    <row r="91" spans="1:14" hidden="1" x14ac:dyDescent="0.2">
      <c r="A91" s="10">
        <v>0</v>
      </c>
      <c r="B91" s="12" t="s">
        <v>175</v>
      </c>
      <c r="C91" s="9" t="s">
        <v>117</v>
      </c>
      <c r="D91" s="85" t="s">
        <v>117</v>
      </c>
      <c r="E91" s="77" t="s">
        <v>117</v>
      </c>
      <c r="F91" s="75" t="s">
        <v>117</v>
      </c>
      <c r="G91" s="86" t="s">
        <v>117</v>
      </c>
      <c r="H91" s="9" t="s">
        <v>117</v>
      </c>
      <c r="I91" s="24" t="s">
        <v>117</v>
      </c>
    </row>
    <row r="92" spans="1:14" x14ac:dyDescent="0.2">
      <c r="A92" s="10">
        <v>1</v>
      </c>
      <c r="B92" s="31" t="s">
        <v>176</v>
      </c>
      <c r="C92" s="24" t="s">
        <v>117</v>
      </c>
      <c r="D92" s="27" t="s">
        <v>117</v>
      </c>
      <c r="E92" s="27" t="s">
        <v>117</v>
      </c>
      <c r="F92" s="71" t="s">
        <v>117</v>
      </c>
      <c r="G92" s="27">
        <v>3501.5003974980727</v>
      </c>
      <c r="H92" s="27" t="s">
        <v>117</v>
      </c>
      <c r="I92" s="27">
        <v>6.7143524784719215</v>
      </c>
      <c r="L92" s="63">
        <f>+G92</f>
        <v>3501.5003974980727</v>
      </c>
      <c r="M92" s="218">
        <v>101.41324992485656</v>
      </c>
    </row>
    <row r="93" spans="1:14" hidden="1" x14ac:dyDescent="0.2">
      <c r="A93" s="10">
        <v>0</v>
      </c>
      <c r="B93" s="9">
        <v>0</v>
      </c>
      <c r="C93" s="9" t="s">
        <v>117</v>
      </c>
      <c r="D93" s="9" t="s">
        <v>117</v>
      </c>
      <c r="E93" s="77" t="s">
        <v>117</v>
      </c>
      <c r="F93" s="75" t="s">
        <v>117</v>
      </c>
      <c r="G93" s="27" t="s">
        <v>117</v>
      </c>
      <c r="H93" s="24" t="s">
        <v>117</v>
      </c>
      <c r="I93" s="24" t="s">
        <v>117</v>
      </c>
    </row>
    <row r="94" spans="1:14" x14ac:dyDescent="0.2">
      <c r="A94" s="10">
        <v>1</v>
      </c>
      <c r="B94" s="37" t="s">
        <v>4</v>
      </c>
      <c r="C94" s="38" t="s">
        <v>117</v>
      </c>
      <c r="D94" s="64" t="s">
        <v>117</v>
      </c>
      <c r="E94" s="65" t="s">
        <v>117</v>
      </c>
      <c r="F94" s="155" t="s">
        <v>117</v>
      </c>
      <c r="G94" s="39">
        <v>52149.4873664267</v>
      </c>
      <c r="H94" s="38" t="s">
        <v>117</v>
      </c>
      <c r="I94" s="38">
        <v>100</v>
      </c>
      <c r="L94" s="63">
        <f>SUM(L31:L92)</f>
        <v>52149.4873664267</v>
      </c>
    </row>
    <row r="95" spans="1:14" hidden="1" x14ac:dyDescent="0.2">
      <c r="A95" s="10">
        <v>0</v>
      </c>
      <c r="B95" s="12" t="s">
        <v>49</v>
      </c>
      <c r="C95" s="9" t="s">
        <v>117</v>
      </c>
      <c r="D95" s="9" t="s">
        <v>117</v>
      </c>
      <c r="E95" s="77" t="s">
        <v>117</v>
      </c>
      <c r="F95" s="75" t="s">
        <v>117</v>
      </c>
      <c r="G95" s="27" t="s">
        <v>117</v>
      </c>
      <c r="H95" s="24" t="s">
        <v>117</v>
      </c>
      <c r="I95" s="9" t="s">
        <v>117</v>
      </c>
    </row>
    <row r="96" spans="1:14" hidden="1" x14ac:dyDescent="0.2">
      <c r="A96" s="10">
        <v>0</v>
      </c>
      <c r="B96" s="76">
        <v>0</v>
      </c>
      <c r="C96" s="9" t="s">
        <v>117</v>
      </c>
      <c r="D96" s="76" t="s">
        <v>117</v>
      </c>
      <c r="E96" s="77" t="s">
        <v>117</v>
      </c>
      <c r="F96" s="77" t="s">
        <v>117</v>
      </c>
      <c r="G96" s="78" t="s">
        <v>117</v>
      </c>
      <c r="H96" s="24" t="s">
        <v>117</v>
      </c>
      <c r="I96" s="9" t="s">
        <v>117</v>
      </c>
    </row>
    <row r="97" spans="1:12" hidden="1" x14ac:dyDescent="0.2">
      <c r="A97" s="10">
        <v>0</v>
      </c>
      <c r="B97" s="76">
        <v>0</v>
      </c>
      <c r="C97" s="9" t="s">
        <v>117</v>
      </c>
      <c r="D97" s="76" t="s">
        <v>117</v>
      </c>
      <c r="E97" s="77" t="s">
        <v>117</v>
      </c>
      <c r="F97" s="77" t="s">
        <v>117</v>
      </c>
      <c r="G97" s="78" t="s">
        <v>117</v>
      </c>
      <c r="H97" s="9" t="s">
        <v>117</v>
      </c>
      <c r="I97" s="9" t="s">
        <v>117</v>
      </c>
    </row>
    <row r="98" spans="1:12" hidden="1" x14ac:dyDescent="0.2">
      <c r="A98" s="10">
        <v>0</v>
      </c>
      <c r="B98" s="76">
        <v>0</v>
      </c>
      <c r="C98" s="9" t="s">
        <v>117</v>
      </c>
      <c r="D98" s="76" t="s">
        <v>117</v>
      </c>
      <c r="E98" s="77" t="s">
        <v>117</v>
      </c>
      <c r="F98" s="77" t="s">
        <v>117</v>
      </c>
      <c r="G98" s="78" t="s">
        <v>117</v>
      </c>
      <c r="H98" s="9" t="s">
        <v>117</v>
      </c>
      <c r="I98" s="9" t="s">
        <v>117</v>
      </c>
    </row>
    <row r="99" spans="1:12" x14ac:dyDescent="0.2">
      <c r="A99" s="10">
        <v>1</v>
      </c>
      <c r="B99" s="41" t="s">
        <v>5</v>
      </c>
      <c r="C99" s="42" t="s">
        <v>117</v>
      </c>
      <c r="D99" s="66" t="s">
        <v>117</v>
      </c>
      <c r="E99" s="66" t="s">
        <v>117</v>
      </c>
      <c r="F99" s="156" t="s">
        <v>117</v>
      </c>
      <c r="G99" s="41">
        <v>52149.4873664267</v>
      </c>
      <c r="H99" s="57" t="s">
        <v>117</v>
      </c>
      <c r="I99" s="57" t="s">
        <v>117</v>
      </c>
    </row>
    <row r="100" spans="1:12" x14ac:dyDescent="0.2">
      <c r="A100" s="10">
        <v>1</v>
      </c>
      <c r="B100" s="33" t="s">
        <v>177</v>
      </c>
      <c r="C100" s="42" t="s">
        <v>117</v>
      </c>
      <c r="D100" s="67" t="s">
        <v>117</v>
      </c>
      <c r="E100" s="59" t="s">
        <v>117</v>
      </c>
      <c r="F100" s="170">
        <v>0.65186859208033376</v>
      </c>
      <c r="G100" s="35" t="s">
        <v>117</v>
      </c>
      <c r="H100" s="59" t="s">
        <v>117</v>
      </c>
      <c r="I100" s="59" t="s">
        <v>117</v>
      </c>
    </row>
    <row r="101" spans="1:12" hidden="1" x14ac:dyDescent="0.2">
      <c r="A101" s="10">
        <v>0</v>
      </c>
      <c r="B101" s="12">
        <v>0</v>
      </c>
      <c r="C101" s="9" t="s">
        <v>117</v>
      </c>
      <c r="D101" s="26" t="s">
        <v>117</v>
      </c>
      <c r="E101" s="26" t="s">
        <v>117</v>
      </c>
      <c r="F101" s="27" t="s">
        <v>117</v>
      </c>
      <c r="G101" s="30" t="s">
        <v>117</v>
      </c>
      <c r="H101" s="9" t="s">
        <v>117</v>
      </c>
      <c r="I101" s="9" t="s">
        <v>117</v>
      </c>
    </row>
    <row r="102" spans="1:12" hidden="1" x14ac:dyDescent="0.2">
      <c r="A102" s="10">
        <v>0</v>
      </c>
      <c r="B102" s="12">
        <v>0</v>
      </c>
      <c r="C102" s="87" t="s">
        <v>117</v>
      </c>
      <c r="D102" s="25" t="s">
        <v>117</v>
      </c>
      <c r="E102" s="25" t="s">
        <v>117</v>
      </c>
      <c r="F102" s="25" t="s">
        <v>117</v>
      </c>
      <c r="G102" s="40" t="s">
        <v>117</v>
      </c>
      <c r="H102" s="9" t="s">
        <v>117</v>
      </c>
      <c r="I102" s="9" t="s">
        <v>117</v>
      </c>
    </row>
    <row r="103" spans="1:12" x14ac:dyDescent="0.2">
      <c r="A103" s="10">
        <v>1</v>
      </c>
      <c r="B103" s="43" t="s">
        <v>6</v>
      </c>
      <c r="C103" s="24" t="s">
        <v>117</v>
      </c>
      <c r="D103" s="24" t="s">
        <v>117</v>
      </c>
      <c r="E103" s="26" t="s">
        <v>117</v>
      </c>
      <c r="F103" s="71" t="s">
        <v>117</v>
      </c>
      <c r="G103" s="27" t="s">
        <v>117</v>
      </c>
      <c r="H103" s="24">
        <v>1658.3137381077343</v>
      </c>
      <c r="I103" s="24" t="s">
        <v>117</v>
      </c>
    </row>
    <row r="104" spans="1:12" hidden="1" x14ac:dyDescent="0.2">
      <c r="A104" s="10">
        <v>0</v>
      </c>
      <c r="B104" s="43" t="s">
        <v>178</v>
      </c>
      <c r="C104" s="24" t="s">
        <v>117</v>
      </c>
      <c r="D104" s="24" t="s">
        <v>117</v>
      </c>
      <c r="E104" s="26" t="s">
        <v>117</v>
      </c>
      <c r="F104" s="71" t="s">
        <v>117</v>
      </c>
      <c r="G104" s="27" t="s">
        <v>117</v>
      </c>
      <c r="H104" s="24">
        <v>1658.3137381077343</v>
      </c>
      <c r="I104" s="24" t="s">
        <v>117</v>
      </c>
    </row>
    <row r="105" spans="1:12" x14ac:dyDescent="0.2">
      <c r="A105" s="10">
        <v>1</v>
      </c>
      <c r="B105" s="26" t="s">
        <v>179</v>
      </c>
      <c r="C105" s="24" t="s">
        <v>117</v>
      </c>
      <c r="D105" s="271">
        <v>3714.7989175023599</v>
      </c>
      <c r="E105" s="271" t="s">
        <v>117</v>
      </c>
      <c r="F105" s="271">
        <v>0.27587877877852429</v>
      </c>
      <c r="G105" s="26">
        <v>55.175755755704856</v>
      </c>
      <c r="H105" s="24" t="s">
        <v>117</v>
      </c>
      <c r="I105" s="24" t="s">
        <v>117</v>
      </c>
    </row>
    <row r="106" spans="1:12" hidden="1" x14ac:dyDescent="0.2">
      <c r="A106" s="10">
        <v>0</v>
      </c>
      <c r="B106" s="26" t="s">
        <v>180</v>
      </c>
      <c r="C106" s="24" t="s">
        <v>117</v>
      </c>
      <c r="D106" s="26" t="s">
        <v>117</v>
      </c>
      <c r="E106" s="26" t="s">
        <v>117</v>
      </c>
      <c r="F106" s="26" t="s">
        <v>117</v>
      </c>
      <c r="G106" s="26" t="s">
        <v>117</v>
      </c>
      <c r="H106" s="24" t="s">
        <v>117</v>
      </c>
      <c r="I106" s="24" t="s">
        <v>117</v>
      </c>
    </row>
    <row r="107" spans="1:12" x14ac:dyDescent="0.2">
      <c r="A107" s="10">
        <v>1</v>
      </c>
      <c r="B107" s="11" t="s">
        <v>181</v>
      </c>
      <c r="C107" s="9" t="s">
        <v>117</v>
      </c>
      <c r="D107" s="76">
        <v>1</v>
      </c>
      <c r="E107" s="77" t="s">
        <v>117</v>
      </c>
      <c r="F107" s="26">
        <v>169.62</v>
      </c>
      <c r="G107" s="26">
        <v>169.62</v>
      </c>
      <c r="H107" s="9" t="s">
        <v>117</v>
      </c>
      <c r="I107" s="9" t="s">
        <v>117</v>
      </c>
    </row>
    <row r="108" spans="1:12" x14ac:dyDescent="0.2">
      <c r="A108" s="10">
        <v>1</v>
      </c>
      <c r="B108" s="11" t="s">
        <v>182</v>
      </c>
      <c r="C108" s="9" t="s">
        <v>117</v>
      </c>
      <c r="D108" s="76">
        <v>1</v>
      </c>
      <c r="E108" s="77" t="s">
        <v>117</v>
      </c>
      <c r="F108" s="271">
        <v>0.56755089230060951</v>
      </c>
      <c r="G108" s="26">
        <v>96.267982352029392</v>
      </c>
      <c r="H108" s="24" t="s">
        <v>117</v>
      </c>
      <c r="I108" s="9" t="s">
        <v>117</v>
      </c>
    </row>
    <row r="109" spans="1:12" x14ac:dyDescent="0.2">
      <c r="A109" s="10">
        <v>1</v>
      </c>
      <c r="B109" s="11" t="s">
        <v>183</v>
      </c>
      <c r="C109" s="9" t="s">
        <v>117</v>
      </c>
      <c r="D109" s="76">
        <v>1</v>
      </c>
      <c r="E109" s="77" t="s">
        <v>117</v>
      </c>
      <c r="F109" s="26">
        <v>1337.25</v>
      </c>
      <c r="G109" s="26">
        <v>1337.25</v>
      </c>
      <c r="H109" s="24" t="s">
        <v>117</v>
      </c>
      <c r="I109" s="9" t="s">
        <v>117</v>
      </c>
    </row>
    <row r="110" spans="1:12" hidden="1" x14ac:dyDescent="0.2">
      <c r="A110" s="10">
        <v>0</v>
      </c>
      <c r="B110" s="11" t="e">
        <v>#N/A</v>
      </c>
      <c r="C110" s="9" t="s">
        <v>117</v>
      </c>
      <c r="D110" s="76" t="s">
        <v>117</v>
      </c>
      <c r="E110" s="77" t="s">
        <v>117</v>
      </c>
      <c r="F110" s="77" t="s">
        <v>117</v>
      </c>
      <c r="G110" s="78" t="s">
        <v>117</v>
      </c>
      <c r="H110" s="9" t="s">
        <v>117</v>
      </c>
      <c r="I110" s="9" t="s">
        <v>117</v>
      </c>
    </row>
    <row r="111" spans="1:12" hidden="1" x14ac:dyDescent="0.2">
      <c r="A111" s="10">
        <v>0</v>
      </c>
      <c r="B111" s="88" t="s">
        <v>185</v>
      </c>
      <c r="C111" s="9" t="s">
        <v>117</v>
      </c>
      <c r="D111" s="76" t="s">
        <v>117</v>
      </c>
      <c r="E111" s="77" t="s">
        <v>117</v>
      </c>
      <c r="F111" s="85" t="s">
        <v>117</v>
      </c>
      <c r="G111" s="89" t="s">
        <v>117</v>
      </c>
      <c r="H111" s="24" t="s">
        <v>117</v>
      </c>
      <c r="I111" s="9" t="s">
        <v>117</v>
      </c>
    </row>
    <row r="112" spans="1:12" x14ac:dyDescent="0.2">
      <c r="A112" s="10">
        <v>1</v>
      </c>
      <c r="B112" s="33" t="s">
        <v>7</v>
      </c>
      <c r="C112" s="34" t="s">
        <v>117</v>
      </c>
      <c r="D112" s="34" t="s">
        <v>117</v>
      </c>
      <c r="E112" s="35" t="s">
        <v>117</v>
      </c>
      <c r="F112" s="157" t="s">
        <v>117</v>
      </c>
      <c r="G112" s="36">
        <v>50491.173628318968</v>
      </c>
      <c r="H112" s="35" t="s">
        <v>117</v>
      </c>
      <c r="I112" s="34" t="s">
        <v>117</v>
      </c>
      <c r="L112" s="63" t="e">
        <f>+L94-G105-G106</f>
        <v>#VALUE!</v>
      </c>
    </row>
    <row r="113" spans="1:14" x14ac:dyDescent="0.2">
      <c r="A113" s="10">
        <v>1</v>
      </c>
      <c r="B113" s="33" t="s">
        <v>8</v>
      </c>
      <c r="C113" s="42" t="s">
        <v>117</v>
      </c>
      <c r="D113" s="42" t="s">
        <v>117</v>
      </c>
      <c r="E113" s="41" t="s">
        <v>117</v>
      </c>
      <c r="F113" s="158">
        <v>0.6311396703539871</v>
      </c>
      <c r="G113" s="60" t="s">
        <v>117</v>
      </c>
      <c r="H113" s="42" t="s">
        <v>117</v>
      </c>
      <c r="I113" s="42" t="s">
        <v>117</v>
      </c>
      <c r="L113" s="10" t="e">
        <f>L112/G9-F113</f>
        <v>#VALUE!</v>
      </c>
      <c r="N113" s="10">
        <v>99.947358466686424</v>
      </c>
    </row>
    <row r="115" spans="1:14" x14ac:dyDescent="0.2">
      <c r="B115" s="176" t="s">
        <v>57</v>
      </c>
    </row>
  </sheetData>
  <autoFilter ref="A1:H113">
    <filterColumn colId="0">
      <filters>
        <filter val="1"/>
      </filters>
    </filterColumn>
  </autoFilter>
  <phoneticPr fontId="4" type="noConversion"/>
  <conditionalFormatting sqref="E25:E26 D22:D26 F22:I26 E22:E23 D20:I21 C33 D27:I27 E74:I80 I55:I73 I81 C3:I3 I86 D87:I89 I90:I91 I93 D92:I92 D31:I54 E82:I85 E55:H72 D55:D85">
    <cfRule type="cellIs" dxfId="8" priority="1" stopIfTrue="1" operator="equal">
      <formula>0</formula>
    </cfRule>
  </conditionalFormatting>
  <pageMargins left="0.75" right="0.75" top="1" bottom="1" header="0" footer="0"/>
  <pageSetup paperSize="9" scale="82" orientation="portrait" r:id="rId1"/>
  <headerFooter alignWithMargins="0"/>
  <colBreaks count="1" manualBreakCount="1">
    <brk id="9" max="1048575" man="1"/>
  </col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N115"/>
  <sheetViews>
    <sheetView workbookViewId="0"/>
  </sheetViews>
  <sheetFormatPr defaultRowHeight="12" x14ac:dyDescent="0.2"/>
  <cols>
    <col min="1" max="1" width="3.28515625" style="10" customWidth="1"/>
    <col min="2" max="2" width="40.7109375" style="10" customWidth="1"/>
    <col min="3" max="3" width="4.85546875" style="10" customWidth="1"/>
    <col min="4" max="4" width="10.28515625" style="10" bestFit="1" customWidth="1"/>
    <col min="5" max="5" width="4.85546875" style="10" customWidth="1"/>
    <col min="6" max="6" width="9.7109375" style="10" customWidth="1"/>
    <col min="7" max="7" width="9.140625" style="63"/>
    <col min="8" max="8" width="9.140625" style="10"/>
    <col min="9" max="9" width="6.5703125" style="23" customWidth="1"/>
    <col min="10" max="10" width="9.140625" style="10"/>
    <col min="11" max="11" width="0" style="10" hidden="1" customWidth="1"/>
    <col min="12" max="14" width="9.140625" style="10" hidden="1" customWidth="1"/>
    <col min="15" max="15" width="0" style="10" hidden="1" customWidth="1"/>
    <col min="16" max="16384" width="9.140625" style="10"/>
  </cols>
  <sheetData>
    <row r="1" spans="1:9" x14ac:dyDescent="0.2">
      <c r="C1" s="10">
        <v>2</v>
      </c>
      <c r="D1" s="10">
        <v>3</v>
      </c>
      <c r="F1" s="10">
        <v>6</v>
      </c>
      <c r="G1" s="63">
        <v>7</v>
      </c>
      <c r="H1" s="10">
        <v>8</v>
      </c>
    </row>
    <row r="2" spans="1:9" hidden="1" x14ac:dyDescent="0.2">
      <c r="G2" s="10"/>
    </row>
    <row r="3" spans="1:9" x14ac:dyDescent="0.2">
      <c r="A3" s="10">
        <v>1</v>
      </c>
      <c r="B3" s="95" t="s">
        <v>116</v>
      </c>
      <c r="C3" s="27" t="s">
        <v>117</v>
      </c>
      <c r="D3" s="27" t="s">
        <v>117</v>
      </c>
      <c r="E3" s="27" t="s">
        <v>117</v>
      </c>
      <c r="F3" s="27" t="s">
        <v>117</v>
      </c>
      <c r="G3" s="27" t="s">
        <v>117</v>
      </c>
      <c r="H3" s="27" t="s">
        <v>117</v>
      </c>
      <c r="I3" s="27" t="s">
        <v>117</v>
      </c>
    </row>
    <row r="4" spans="1:9" x14ac:dyDescent="0.2">
      <c r="A4" s="10">
        <v>1</v>
      </c>
      <c r="B4" s="95" t="s">
        <v>0</v>
      </c>
      <c r="C4" s="24" t="s">
        <v>117</v>
      </c>
      <c r="D4" s="24" t="s">
        <v>117</v>
      </c>
      <c r="E4" s="24" t="s">
        <v>117</v>
      </c>
      <c r="F4" s="24" t="s">
        <v>117</v>
      </c>
      <c r="G4" s="24" t="s">
        <v>117</v>
      </c>
      <c r="H4" s="24" t="s">
        <v>117</v>
      </c>
      <c r="I4" s="25" t="s">
        <v>117</v>
      </c>
    </row>
    <row r="5" spans="1:9" x14ac:dyDescent="0.2">
      <c r="A5" s="10">
        <v>1</v>
      </c>
      <c r="B5" s="24" t="s">
        <v>117</v>
      </c>
      <c r="C5" s="24" t="s">
        <v>117</v>
      </c>
      <c r="D5" s="61" t="s">
        <v>117</v>
      </c>
      <c r="E5" s="62" t="s">
        <v>117</v>
      </c>
      <c r="F5" s="62" t="s">
        <v>117</v>
      </c>
      <c r="G5" s="175" t="s">
        <v>118</v>
      </c>
      <c r="H5" s="62"/>
      <c r="I5" s="61" t="s">
        <v>117</v>
      </c>
    </row>
    <row r="6" spans="1:9" x14ac:dyDescent="0.2">
      <c r="A6" s="10">
        <v>1</v>
      </c>
      <c r="B6" s="79" t="s">
        <v>119</v>
      </c>
      <c r="C6" s="24" t="s">
        <v>117</v>
      </c>
      <c r="D6" s="61" t="s">
        <v>117</v>
      </c>
      <c r="E6" s="62" t="s">
        <v>117</v>
      </c>
      <c r="F6" s="62" t="s">
        <v>117</v>
      </c>
      <c r="G6" s="62" t="s">
        <v>117</v>
      </c>
      <c r="H6" s="62" t="s">
        <v>117</v>
      </c>
      <c r="I6" s="61" t="s">
        <v>117</v>
      </c>
    </row>
    <row r="7" spans="1:9" x14ac:dyDescent="0.2">
      <c r="A7" s="10">
        <v>1</v>
      </c>
      <c r="B7" s="95" t="s">
        <v>259</v>
      </c>
      <c r="C7" s="24" t="s">
        <v>117</v>
      </c>
      <c r="D7" s="61" t="s">
        <v>117</v>
      </c>
      <c r="E7" s="62" t="s">
        <v>117</v>
      </c>
      <c r="F7" s="62" t="s">
        <v>117</v>
      </c>
      <c r="G7" s="62" t="s">
        <v>117</v>
      </c>
      <c r="H7" s="62" t="s">
        <v>117</v>
      </c>
      <c r="I7" s="61" t="s">
        <v>117</v>
      </c>
    </row>
    <row r="8" spans="1:9" x14ac:dyDescent="0.2">
      <c r="A8" s="10">
        <v>1</v>
      </c>
      <c r="B8" s="24" t="s">
        <v>117</v>
      </c>
      <c r="C8" s="24" t="s">
        <v>117</v>
      </c>
      <c r="D8" s="61" t="s">
        <v>117</v>
      </c>
      <c r="E8" s="62" t="s">
        <v>117</v>
      </c>
      <c r="F8" s="62" t="s">
        <v>117</v>
      </c>
      <c r="G8" s="62" t="s">
        <v>117</v>
      </c>
      <c r="H8" s="62" t="s">
        <v>117</v>
      </c>
      <c r="I8" s="61" t="s">
        <v>117</v>
      </c>
    </row>
    <row r="9" spans="1:9" x14ac:dyDescent="0.2">
      <c r="A9" s="10">
        <v>1</v>
      </c>
      <c r="B9" s="95" t="s">
        <v>120</v>
      </c>
      <c r="C9" s="95" t="s">
        <v>117</v>
      </c>
      <c r="D9" s="101" t="s">
        <v>117</v>
      </c>
      <c r="E9" s="102" t="s">
        <v>117</v>
      </c>
      <c r="F9" s="102" t="s">
        <v>117</v>
      </c>
      <c r="G9" s="144">
        <v>25000</v>
      </c>
      <c r="H9" s="145" t="s">
        <v>1</v>
      </c>
      <c r="I9" s="61" t="s">
        <v>117</v>
      </c>
    </row>
    <row r="10" spans="1:9" x14ac:dyDescent="0.2">
      <c r="A10" s="10">
        <v>1</v>
      </c>
      <c r="B10" s="24" t="s">
        <v>117</v>
      </c>
      <c r="C10" s="24" t="s">
        <v>117</v>
      </c>
      <c r="D10" s="61" t="s">
        <v>117</v>
      </c>
      <c r="E10" s="62" t="s">
        <v>117</v>
      </c>
      <c r="F10" s="62" t="s">
        <v>117</v>
      </c>
      <c r="G10" s="96" t="s">
        <v>117</v>
      </c>
      <c r="H10" s="97" t="s">
        <v>117</v>
      </c>
      <c r="I10" s="61" t="s">
        <v>117</v>
      </c>
    </row>
    <row r="11" spans="1:9" x14ac:dyDescent="0.2">
      <c r="A11" s="10">
        <v>1</v>
      </c>
      <c r="B11" s="24" t="s">
        <v>121</v>
      </c>
      <c r="C11" s="24" t="s">
        <v>117</v>
      </c>
      <c r="D11" s="61" t="s">
        <v>117</v>
      </c>
      <c r="E11" s="62" t="s">
        <v>117</v>
      </c>
      <c r="F11" s="62" t="s">
        <v>117</v>
      </c>
      <c r="G11" s="179">
        <v>27777.777777777777</v>
      </c>
      <c r="H11" s="97" t="s">
        <v>1</v>
      </c>
      <c r="I11" s="61" t="s">
        <v>117</v>
      </c>
    </row>
    <row r="12" spans="1:9" x14ac:dyDescent="0.2">
      <c r="A12" s="10">
        <v>1</v>
      </c>
      <c r="B12" s="24" t="s">
        <v>122</v>
      </c>
      <c r="C12" s="24" t="s">
        <v>117</v>
      </c>
      <c r="D12" s="61" t="s">
        <v>117</v>
      </c>
      <c r="E12" s="62" t="s">
        <v>117</v>
      </c>
      <c r="F12" s="62" t="s">
        <v>117</v>
      </c>
      <c r="G12" s="179">
        <v>10</v>
      </c>
      <c r="H12" s="73" t="s">
        <v>2</v>
      </c>
      <c r="I12" s="61" t="s">
        <v>117</v>
      </c>
    </row>
    <row r="13" spans="1:9" x14ac:dyDescent="0.2">
      <c r="A13" s="10">
        <v>1</v>
      </c>
      <c r="B13" s="24" t="s">
        <v>117</v>
      </c>
      <c r="C13" s="24" t="s">
        <v>117</v>
      </c>
      <c r="D13" s="61" t="s">
        <v>117</v>
      </c>
      <c r="E13" s="62" t="s">
        <v>117</v>
      </c>
      <c r="F13" s="62" t="s">
        <v>117</v>
      </c>
      <c r="G13" s="179" t="s">
        <v>117</v>
      </c>
      <c r="H13" s="62" t="s">
        <v>117</v>
      </c>
      <c r="I13" s="61" t="s">
        <v>117</v>
      </c>
    </row>
    <row r="14" spans="1:9" hidden="1" x14ac:dyDescent="0.2">
      <c r="A14" s="10">
        <v>0</v>
      </c>
      <c r="B14" s="24" t="s">
        <v>117</v>
      </c>
      <c r="C14" s="24" t="s">
        <v>117</v>
      </c>
      <c r="D14" s="61" t="s">
        <v>117</v>
      </c>
      <c r="E14" s="62" t="s">
        <v>117</v>
      </c>
      <c r="F14" s="62" t="s">
        <v>117</v>
      </c>
      <c r="G14" s="40" t="s">
        <v>117</v>
      </c>
      <c r="H14" s="73" t="s">
        <v>117</v>
      </c>
      <c r="I14" s="61" t="s">
        <v>117</v>
      </c>
    </row>
    <row r="15" spans="1:9" x14ac:dyDescent="0.2">
      <c r="A15" s="10">
        <v>1</v>
      </c>
      <c r="B15" s="24" t="s">
        <v>123</v>
      </c>
      <c r="C15" s="24" t="s">
        <v>117</v>
      </c>
      <c r="D15" s="61" t="s">
        <v>117</v>
      </c>
      <c r="E15" s="62" t="s">
        <v>117</v>
      </c>
      <c r="F15" s="62" t="s">
        <v>117</v>
      </c>
      <c r="G15" s="247">
        <v>0.5</v>
      </c>
      <c r="H15" s="73" t="s">
        <v>3</v>
      </c>
      <c r="I15" s="61" t="s">
        <v>117</v>
      </c>
    </row>
    <row r="16" spans="1:9" x14ac:dyDescent="0.2">
      <c r="A16" s="10">
        <v>1</v>
      </c>
      <c r="B16" s="24" t="s">
        <v>124</v>
      </c>
      <c r="C16" s="24" t="s">
        <v>117</v>
      </c>
      <c r="D16" s="61" t="s">
        <v>117</v>
      </c>
      <c r="E16" s="62" t="s">
        <v>117</v>
      </c>
      <c r="F16" s="62" t="s">
        <v>117</v>
      </c>
      <c r="G16" s="179">
        <v>1</v>
      </c>
      <c r="H16" s="73" t="s">
        <v>125</v>
      </c>
      <c r="I16" s="61" t="s">
        <v>117</v>
      </c>
    </row>
    <row r="17" spans="1:14" x14ac:dyDescent="0.2">
      <c r="A17" s="10">
        <v>1</v>
      </c>
      <c r="B17" s="24" t="s">
        <v>117</v>
      </c>
      <c r="C17" s="24" t="s">
        <v>117</v>
      </c>
      <c r="D17" s="61" t="s">
        <v>117</v>
      </c>
      <c r="E17" s="62" t="s">
        <v>117</v>
      </c>
      <c r="F17" s="62" t="s">
        <v>117</v>
      </c>
      <c r="G17" s="179" t="s">
        <v>117</v>
      </c>
      <c r="H17" s="73" t="s">
        <v>117</v>
      </c>
      <c r="I17" s="61" t="s">
        <v>117</v>
      </c>
    </row>
    <row r="18" spans="1:14" x14ac:dyDescent="0.2">
      <c r="A18" s="10">
        <v>1</v>
      </c>
      <c r="B18" s="24" t="s">
        <v>126</v>
      </c>
      <c r="C18" s="25" t="s">
        <v>117</v>
      </c>
      <c r="D18" s="25" t="s">
        <v>117</v>
      </c>
      <c r="E18" s="25" t="s">
        <v>117</v>
      </c>
      <c r="F18" s="25" t="s">
        <v>117</v>
      </c>
      <c r="G18" s="179">
        <v>15.391999999999999</v>
      </c>
      <c r="H18" s="73" t="s">
        <v>2</v>
      </c>
      <c r="I18" s="25" t="s">
        <v>117</v>
      </c>
    </row>
    <row r="19" spans="1:14" x14ac:dyDescent="0.2">
      <c r="A19" s="10">
        <v>1</v>
      </c>
      <c r="B19" s="24" t="s">
        <v>117</v>
      </c>
      <c r="C19" s="25" t="s">
        <v>117</v>
      </c>
      <c r="D19" s="61" t="s">
        <v>117</v>
      </c>
      <c r="E19" s="62" t="s">
        <v>117</v>
      </c>
      <c r="F19" s="62" t="s">
        <v>117</v>
      </c>
      <c r="G19" s="62" t="s">
        <v>117</v>
      </c>
      <c r="H19" s="62" t="s">
        <v>117</v>
      </c>
      <c r="I19" s="61" t="s">
        <v>117</v>
      </c>
    </row>
    <row r="20" spans="1:14" hidden="1" x14ac:dyDescent="0.2">
      <c r="A20" s="10">
        <v>0</v>
      </c>
      <c r="B20" s="24" t="s">
        <v>117</v>
      </c>
      <c r="C20" s="27" t="s">
        <v>117</v>
      </c>
      <c r="D20" s="27" t="s">
        <v>117</v>
      </c>
      <c r="E20" s="24" t="s">
        <v>117</v>
      </c>
      <c r="F20" s="28" t="s">
        <v>117</v>
      </c>
      <c r="G20" s="27" t="s">
        <v>117</v>
      </c>
      <c r="H20" s="24" t="s">
        <v>117</v>
      </c>
      <c r="I20" s="25" t="s">
        <v>117</v>
      </c>
    </row>
    <row r="21" spans="1:14" x14ac:dyDescent="0.2">
      <c r="A21" s="10">
        <v>1</v>
      </c>
      <c r="B21" s="24" t="s">
        <v>128</v>
      </c>
      <c r="C21" s="27" t="s">
        <v>117</v>
      </c>
      <c r="D21" s="27" t="s">
        <v>117</v>
      </c>
      <c r="E21" s="24" t="s">
        <v>117</v>
      </c>
      <c r="F21" s="24" t="s">
        <v>117</v>
      </c>
      <c r="G21" s="200">
        <v>40000</v>
      </c>
      <c r="H21" s="24" t="s">
        <v>129</v>
      </c>
      <c r="I21" s="24" t="s">
        <v>117</v>
      </c>
    </row>
    <row r="22" spans="1:14" hidden="1" x14ac:dyDescent="0.2">
      <c r="A22" s="10">
        <v>0</v>
      </c>
      <c r="B22" s="24" t="s">
        <v>117</v>
      </c>
      <c r="C22" s="27" t="s">
        <v>117</v>
      </c>
      <c r="D22" s="29" t="s">
        <v>117</v>
      </c>
      <c r="E22" s="24" t="s">
        <v>117</v>
      </c>
      <c r="F22" s="28" t="s">
        <v>117</v>
      </c>
      <c r="G22" s="27" t="s">
        <v>117</v>
      </c>
      <c r="H22" s="24" t="s">
        <v>117</v>
      </c>
      <c r="I22" s="24" t="s">
        <v>117</v>
      </c>
    </row>
    <row r="23" spans="1:14" x14ac:dyDescent="0.2">
      <c r="A23" s="10">
        <v>1</v>
      </c>
      <c r="B23" s="24" t="s">
        <v>260</v>
      </c>
      <c r="C23" s="27" t="s">
        <v>117</v>
      </c>
      <c r="D23" s="29" t="s">
        <v>117</v>
      </c>
      <c r="E23" s="24" t="s">
        <v>117</v>
      </c>
      <c r="F23" s="28" t="s">
        <v>117</v>
      </c>
      <c r="G23" s="32" t="s">
        <v>105</v>
      </c>
      <c r="H23" s="24" t="s">
        <v>117</v>
      </c>
      <c r="I23" s="24" t="s">
        <v>117</v>
      </c>
    </row>
    <row r="24" spans="1:14" ht="13.5" x14ac:dyDescent="0.2">
      <c r="A24" s="10">
        <v>1</v>
      </c>
      <c r="B24" s="24" t="s">
        <v>261</v>
      </c>
      <c r="C24" s="27" t="s">
        <v>117</v>
      </c>
      <c r="D24" s="29" t="s">
        <v>117</v>
      </c>
      <c r="E24" s="58" t="s">
        <v>117</v>
      </c>
      <c r="F24" s="28" t="s">
        <v>117</v>
      </c>
      <c r="G24" s="32" t="s">
        <v>103</v>
      </c>
      <c r="H24" s="24"/>
      <c r="I24" s="24"/>
    </row>
    <row r="25" spans="1:14" hidden="1" x14ac:dyDescent="0.2">
      <c r="A25" s="10">
        <v>0</v>
      </c>
      <c r="B25" s="24" t="s">
        <v>117</v>
      </c>
      <c r="C25" s="27" t="s">
        <v>117</v>
      </c>
      <c r="D25" s="27" t="s">
        <v>117</v>
      </c>
      <c r="E25" s="24" t="s">
        <v>117</v>
      </c>
      <c r="F25" s="28" t="s">
        <v>117</v>
      </c>
      <c r="G25" s="27" t="s">
        <v>117</v>
      </c>
      <c r="H25" s="24" t="s">
        <v>117</v>
      </c>
      <c r="I25" s="24" t="s">
        <v>117</v>
      </c>
    </row>
    <row r="26" spans="1:14" hidden="1" x14ac:dyDescent="0.2">
      <c r="A26" s="10">
        <v>0</v>
      </c>
      <c r="B26" s="24" t="s">
        <v>117</v>
      </c>
      <c r="C26" s="27" t="s">
        <v>117</v>
      </c>
      <c r="D26" s="29" t="s">
        <v>117</v>
      </c>
      <c r="E26" s="24" t="s">
        <v>117</v>
      </c>
      <c r="F26" s="28" t="s">
        <v>117</v>
      </c>
      <c r="G26" s="27" t="s">
        <v>117</v>
      </c>
      <c r="H26" s="24" t="s">
        <v>117</v>
      </c>
      <c r="I26" s="24" t="s">
        <v>117</v>
      </c>
    </row>
    <row r="27" spans="1:14" hidden="1" x14ac:dyDescent="0.2">
      <c r="A27" s="10">
        <v>0</v>
      </c>
      <c r="B27" s="24" t="s">
        <v>117</v>
      </c>
      <c r="C27" s="27" t="s">
        <v>117</v>
      </c>
      <c r="D27" s="27" t="s">
        <v>117</v>
      </c>
      <c r="E27" s="24" t="s">
        <v>117</v>
      </c>
      <c r="F27" s="28" t="s">
        <v>117</v>
      </c>
      <c r="G27" s="27" t="s">
        <v>117</v>
      </c>
      <c r="H27" s="24" t="s">
        <v>117</v>
      </c>
      <c r="I27" s="24" t="s">
        <v>117</v>
      </c>
    </row>
    <row r="28" spans="1:14" x14ac:dyDescent="0.2">
      <c r="A28" s="10">
        <v>1</v>
      </c>
      <c r="B28" s="24"/>
      <c r="C28" s="27" t="s">
        <v>117</v>
      </c>
      <c r="D28" s="61" t="s">
        <v>117</v>
      </c>
      <c r="E28" s="62" t="s">
        <v>117</v>
      </c>
      <c r="F28" s="62" t="s">
        <v>117</v>
      </c>
      <c r="G28" s="62" t="s">
        <v>117</v>
      </c>
      <c r="H28" s="62" t="s">
        <v>117</v>
      </c>
      <c r="I28" s="61" t="s">
        <v>117</v>
      </c>
      <c r="L28" s="10" t="s">
        <v>9</v>
      </c>
    </row>
    <row r="29" spans="1:14" x14ac:dyDescent="0.2">
      <c r="A29" s="10">
        <v>1</v>
      </c>
      <c r="B29" s="159">
        <v>0</v>
      </c>
      <c r="C29" s="160" t="s">
        <v>117</v>
      </c>
      <c r="D29" s="161" t="s">
        <v>130</v>
      </c>
      <c r="E29" s="162" t="s">
        <v>117</v>
      </c>
      <c r="F29" s="162" t="s">
        <v>131</v>
      </c>
      <c r="G29" s="162" t="s">
        <v>132</v>
      </c>
      <c r="H29" s="162" t="s">
        <v>117</v>
      </c>
      <c r="I29" s="161" t="s">
        <v>133</v>
      </c>
    </row>
    <row r="30" spans="1:14" x14ac:dyDescent="0.2">
      <c r="A30" s="10">
        <v>1</v>
      </c>
      <c r="B30" s="163" t="s">
        <v>134</v>
      </c>
      <c r="C30" s="164" t="s">
        <v>117</v>
      </c>
      <c r="D30" s="165" t="s">
        <v>3</v>
      </c>
      <c r="E30" s="165" t="s">
        <v>117</v>
      </c>
      <c r="F30" s="165" t="s">
        <v>135</v>
      </c>
      <c r="G30" s="165" t="s">
        <v>108</v>
      </c>
      <c r="H30" s="165" t="s">
        <v>117</v>
      </c>
      <c r="I30" s="166" t="s">
        <v>136</v>
      </c>
    </row>
    <row r="31" spans="1:14" x14ac:dyDescent="0.2">
      <c r="A31" s="10">
        <v>1</v>
      </c>
      <c r="B31" s="90" t="s">
        <v>137</v>
      </c>
      <c r="C31" s="91" t="s">
        <v>117</v>
      </c>
      <c r="D31" s="91" t="s">
        <v>117</v>
      </c>
      <c r="E31" s="91" t="s">
        <v>117</v>
      </c>
      <c r="F31" s="91" t="s">
        <v>117</v>
      </c>
      <c r="G31" s="91" t="s">
        <v>117</v>
      </c>
      <c r="H31" s="91">
        <v>129.94797327108066</v>
      </c>
      <c r="I31" s="27" t="s">
        <v>117</v>
      </c>
      <c r="L31" s="63">
        <f>+H31</f>
        <v>129.94797327108066</v>
      </c>
      <c r="N31" s="218">
        <v>82.105923550942407</v>
      </c>
    </row>
    <row r="32" spans="1:14" hidden="1" x14ac:dyDescent="0.2">
      <c r="A32" s="10">
        <v>0</v>
      </c>
      <c r="B32" s="11" t="s">
        <v>262</v>
      </c>
      <c r="C32" s="75" t="s">
        <v>117</v>
      </c>
      <c r="D32" s="7" t="s">
        <v>117</v>
      </c>
      <c r="E32" s="9" t="s">
        <v>117</v>
      </c>
      <c r="F32" s="81" t="s">
        <v>117</v>
      </c>
      <c r="G32" s="24" t="s">
        <v>117</v>
      </c>
      <c r="H32" s="24" t="s">
        <v>117</v>
      </c>
      <c r="I32" s="24" t="s">
        <v>117</v>
      </c>
    </row>
    <row r="33" spans="1:14" x14ac:dyDescent="0.2">
      <c r="A33" s="10">
        <v>1</v>
      </c>
      <c r="B33" s="26" t="s">
        <v>139</v>
      </c>
      <c r="C33" s="27" t="s">
        <v>117</v>
      </c>
      <c r="D33" s="27">
        <v>15000</v>
      </c>
      <c r="E33" s="27" t="s">
        <v>117</v>
      </c>
      <c r="F33" s="71">
        <v>8.6631982180720435E-3</v>
      </c>
      <c r="G33" s="27">
        <v>129.94797327108066</v>
      </c>
      <c r="H33" s="27" t="s">
        <v>117</v>
      </c>
      <c r="I33" s="27">
        <v>0.49994842993740457</v>
      </c>
    </row>
    <row r="34" spans="1:14" x14ac:dyDescent="0.2">
      <c r="A34" s="10">
        <v>1</v>
      </c>
      <c r="B34" s="43" t="s">
        <v>140</v>
      </c>
      <c r="C34" s="91" t="s">
        <v>117</v>
      </c>
      <c r="D34" s="91" t="s">
        <v>117</v>
      </c>
      <c r="E34" s="91" t="s">
        <v>117</v>
      </c>
      <c r="F34" s="93" t="s">
        <v>117</v>
      </c>
      <c r="G34" s="91" t="s">
        <v>117</v>
      </c>
      <c r="H34" s="91">
        <v>8206.9297931146193</v>
      </c>
      <c r="I34" s="27" t="s">
        <v>117</v>
      </c>
      <c r="L34" s="10">
        <f>SUBTOTAL(9,G35:G52)</f>
        <v>8206.9297931146193</v>
      </c>
      <c r="N34" s="218">
        <v>92.813946958063582</v>
      </c>
    </row>
    <row r="35" spans="1:14" x14ac:dyDescent="0.2">
      <c r="A35" s="10">
        <v>1</v>
      </c>
      <c r="B35" s="26" t="s">
        <v>142</v>
      </c>
      <c r="C35" s="27" t="s">
        <v>117</v>
      </c>
      <c r="D35" s="27">
        <v>40000</v>
      </c>
      <c r="E35" s="27" t="s">
        <v>117</v>
      </c>
      <c r="F35" s="71">
        <v>9.2600000000000002E-2</v>
      </c>
      <c r="G35" s="27">
        <v>3704</v>
      </c>
      <c r="H35" s="27" t="s">
        <v>117</v>
      </c>
      <c r="I35" s="27">
        <v>14.250387581075561</v>
      </c>
      <c r="M35" s="218">
        <v>87.772511848341225</v>
      </c>
    </row>
    <row r="36" spans="1:14" x14ac:dyDescent="0.2">
      <c r="A36" s="10">
        <v>1</v>
      </c>
      <c r="B36" s="26" t="s">
        <v>141</v>
      </c>
      <c r="C36" s="27" t="s">
        <v>117</v>
      </c>
      <c r="D36" s="27">
        <v>40000</v>
      </c>
      <c r="E36" s="27" t="s">
        <v>117</v>
      </c>
      <c r="F36" s="71">
        <v>6.1800000000000001E-2</v>
      </c>
      <c r="G36" s="27">
        <v>2472</v>
      </c>
      <c r="H36" s="27" t="s">
        <v>117</v>
      </c>
      <c r="I36" s="27">
        <v>9.5105178456854169</v>
      </c>
      <c r="M36" s="218">
        <v>94.351145038167942</v>
      </c>
    </row>
    <row r="37" spans="1:14" x14ac:dyDescent="0.2">
      <c r="A37" s="10">
        <v>1</v>
      </c>
      <c r="B37" s="26" t="s">
        <v>143</v>
      </c>
      <c r="C37" s="27" t="s">
        <v>117</v>
      </c>
      <c r="D37" s="27">
        <v>10</v>
      </c>
      <c r="E37" s="27" t="s">
        <v>117</v>
      </c>
      <c r="F37" s="71">
        <v>4.76</v>
      </c>
      <c r="G37" s="27">
        <v>47.599999999999994</v>
      </c>
      <c r="H37" s="27" t="s">
        <v>117</v>
      </c>
      <c r="I37" s="27">
        <v>0.18313133068552823</v>
      </c>
    </row>
    <row r="38" spans="1:14" x14ac:dyDescent="0.2">
      <c r="A38" s="10">
        <v>1</v>
      </c>
      <c r="B38" s="11" t="s">
        <v>263</v>
      </c>
      <c r="C38" s="75" t="s">
        <v>117</v>
      </c>
      <c r="D38" s="27">
        <v>10</v>
      </c>
      <c r="E38" s="9" t="s">
        <v>117</v>
      </c>
      <c r="F38" s="28">
        <v>6.8899999999999988</v>
      </c>
      <c r="G38" s="27">
        <v>68.899999999999991</v>
      </c>
      <c r="H38" s="24" t="s">
        <v>117</v>
      </c>
      <c r="I38" s="24">
        <v>0.26507875387043894</v>
      </c>
    </row>
    <row r="39" spans="1:14" x14ac:dyDescent="0.2">
      <c r="A39" s="10">
        <v>1</v>
      </c>
      <c r="B39" s="11" t="s">
        <v>146</v>
      </c>
      <c r="C39" s="75" t="s">
        <v>117</v>
      </c>
      <c r="D39" s="82">
        <v>631.71064040629255</v>
      </c>
      <c r="E39" s="9" t="s">
        <v>117</v>
      </c>
      <c r="F39" s="13">
        <v>0.30576103448271852</v>
      </c>
      <c r="G39" s="27">
        <v>193.15249890436863</v>
      </c>
      <c r="H39" s="24" t="s">
        <v>117</v>
      </c>
      <c r="I39" s="24">
        <v>0.74311500314269041</v>
      </c>
    </row>
    <row r="40" spans="1:14" hidden="1" x14ac:dyDescent="0.2">
      <c r="A40" s="10">
        <v>0</v>
      </c>
      <c r="B40" s="11" t="s">
        <v>53</v>
      </c>
      <c r="C40" s="75" t="s">
        <v>117</v>
      </c>
      <c r="D40" s="82">
        <v>124.66666666666666</v>
      </c>
      <c r="E40" s="9" t="s">
        <v>117</v>
      </c>
      <c r="F40" s="13" t="s">
        <v>117</v>
      </c>
      <c r="G40" s="27" t="s">
        <v>117</v>
      </c>
      <c r="H40" s="24" t="s">
        <v>117</v>
      </c>
      <c r="I40" s="24" t="s">
        <v>117</v>
      </c>
    </row>
    <row r="41" spans="1:14" hidden="1" x14ac:dyDescent="0.2">
      <c r="A41" s="10">
        <v>0</v>
      </c>
      <c r="B41" s="26" t="s">
        <v>12</v>
      </c>
      <c r="C41" s="27" t="s">
        <v>117</v>
      </c>
      <c r="D41" s="27">
        <v>20</v>
      </c>
      <c r="E41" s="27" t="s">
        <v>117</v>
      </c>
      <c r="F41" s="70" t="s">
        <v>117</v>
      </c>
      <c r="G41" s="27" t="s">
        <v>117</v>
      </c>
      <c r="H41" s="27" t="s">
        <v>117</v>
      </c>
      <c r="I41" s="27" t="s">
        <v>117</v>
      </c>
    </row>
    <row r="42" spans="1:14" hidden="1" x14ac:dyDescent="0.2">
      <c r="A42" s="10">
        <v>0</v>
      </c>
      <c r="B42" s="26" t="s">
        <v>54</v>
      </c>
      <c r="C42" s="27" t="s">
        <v>117</v>
      </c>
      <c r="D42" s="27">
        <v>110</v>
      </c>
      <c r="E42" s="27" t="s">
        <v>117</v>
      </c>
      <c r="F42" s="71" t="s">
        <v>117</v>
      </c>
      <c r="G42" s="27" t="s">
        <v>117</v>
      </c>
      <c r="H42" s="27" t="s">
        <v>117</v>
      </c>
      <c r="I42" s="27" t="s">
        <v>117</v>
      </c>
    </row>
    <row r="43" spans="1:14" x14ac:dyDescent="0.2">
      <c r="A43" s="10">
        <v>1</v>
      </c>
      <c r="B43" s="26" t="s">
        <v>147</v>
      </c>
      <c r="C43" s="27" t="s">
        <v>117</v>
      </c>
      <c r="D43" s="27" t="s">
        <v>117</v>
      </c>
      <c r="E43" s="27" t="s">
        <v>117</v>
      </c>
      <c r="F43" s="71" t="s">
        <v>117</v>
      </c>
      <c r="G43" s="27">
        <v>752.71588479262755</v>
      </c>
      <c r="H43" s="27" t="s">
        <v>117</v>
      </c>
      <c r="I43" s="27">
        <v>2.8959214623993415</v>
      </c>
    </row>
    <row r="44" spans="1:14" hidden="1" x14ac:dyDescent="0.2">
      <c r="A44" s="10">
        <v>0</v>
      </c>
      <c r="B44" s="26" t="s">
        <v>216</v>
      </c>
      <c r="C44" s="27" t="s">
        <v>117</v>
      </c>
      <c r="D44" s="27">
        <v>0.4</v>
      </c>
      <c r="E44" s="27" t="s">
        <v>117</v>
      </c>
      <c r="F44" s="71">
        <v>200.94</v>
      </c>
      <c r="G44" s="27">
        <v>80.376000000000005</v>
      </c>
      <c r="H44" s="27" t="s">
        <v>117</v>
      </c>
      <c r="I44" s="27">
        <v>0.30923033267184913</v>
      </c>
    </row>
    <row r="45" spans="1:14" hidden="1" x14ac:dyDescent="0.2">
      <c r="A45" s="10">
        <v>0</v>
      </c>
      <c r="B45" s="26" t="s">
        <v>151</v>
      </c>
      <c r="C45" s="27" t="s">
        <v>117</v>
      </c>
      <c r="D45" s="27">
        <v>4</v>
      </c>
      <c r="E45" s="27" t="s">
        <v>117</v>
      </c>
      <c r="F45" s="71">
        <v>26.52</v>
      </c>
      <c r="G45" s="27">
        <v>106.08</v>
      </c>
      <c r="H45" s="27" t="s">
        <v>117</v>
      </c>
      <c r="I45" s="27">
        <v>0.40812125124203441</v>
      </c>
    </row>
    <row r="46" spans="1:14" hidden="1" x14ac:dyDescent="0.2">
      <c r="A46" s="10">
        <v>0</v>
      </c>
      <c r="B46" s="26" t="s">
        <v>264</v>
      </c>
      <c r="C46" s="27" t="s">
        <v>117</v>
      </c>
      <c r="D46" s="27">
        <v>5</v>
      </c>
      <c r="E46" s="27" t="s">
        <v>117</v>
      </c>
      <c r="F46" s="71">
        <v>39.655000000000001</v>
      </c>
      <c r="G46" s="27">
        <v>198.27500000000001</v>
      </c>
      <c r="H46" s="27" t="s">
        <v>117</v>
      </c>
      <c r="I46" s="27">
        <v>0.76282278553935112</v>
      </c>
    </row>
    <row r="47" spans="1:14" hidden="1" x14ac:dyDescent="0.2">
      <c r="A47" s="10">
        <v>0</v>
      </c>
      <c r="B47" s="26" t="s">
        <v>227</v>
      </c>
      <c r="C47" s="27" t="s">
        <v>117</v>
      </c>
      <c r="D47" s="27">
        <v>1.2</v>
      </c>
      <c r="E47" s="27" t="s">
        <v>117</v>
      </c>
      <c r="F47" s="71" t="s">
        <v>117</v>
      </c>
      <c r="G47" s="27" t="s">
        <v>117</v>
      </c>
      <c r="H47" s="27" t="s">
        <v>117</v>
      </c>
      <c r="I47" s="27" t="s">
        <v>117</v>
      </c>
    </row>
    <row r="48" spans="1:14" hidden="1" x14ac:dyDescent="0.2">
      <c r="A48" s="10">
        <v>0</v>
      </c>
      <c r="B48" s="26" t="s">
        <v>250</v>
      </c>
      <c r="C48" s="27" t="s">
        <v>117</v>
      </c>
      <c r="D48" s="27">
        <v>2</v>
      </c>
      <c r="E48" s="27" t="s">
        <v>117</v>
      </c>
      <c r="F48" s="71">
        <v>119.48</v>
      </c>
      <c r="G48" s="27">
        <v>238.96</v>
      </c>
      <c r="H48" s="27" t="s">
        <v>117</v>
      </c>
      <c r="I48" s="27">
        <v>0.91935005841625705</v>
      </c>
    </row>
    <row r="49" spans="1:14" hidden="1" x14ac:dyDescent="0.2">
      <c r="A49" s="10">
        <v>0</v>
      </c>
      <c r="B49" s="26" t="s">
        <v>209</v>
      </c>
      <c r="C49" s="27" t="s">
        <v>117</v>
      </c>
      <c r="D49" s="27">
        <v>12</v>
      </c>
      <c r="E49" s="27" t="s">
        <v>117</v>
      </c>
      <c r="F49" s="71">
        <v>10.752073732718893</v>
      </c>
      <c r="G49" s="27">
        <v>129.02488479262672</v>
      </c>
      <c r="H49" s="27" t="s">
        <v>117</v>
      </c>
      <c r="I49" s="27">
        <v>0.49639703452984685</v>
      </c>
    </row>
    <row r="50" spans="1:14" x14ac:dyDescent="0.2">
      <c r="A50" s="10">
        <v>1</v>
      </c>
      <c r="B50" s="26" t="s">
        <v>265</v>
      </c>
      <c r="C50" s="27" t="s">
        <v>117</v>
      </c>
      <c r="D50" s="27">
        <v>8300</v>
      </c>
      <c r="E50" s="27" t="s">
        <v>117</v>
      </c>
      <c r="F50" s="71">
        <v>5.110424999999999E-2</v>
      </c>
      <c r="G50" s="27">
        <v>424.16527499999989</v>
      </c>
      <c r="H50" s="27" t="s">
        <v>117</v>
      </c>
      <c r="I50" s="27">
        <v>1.6318897319609875</v>
      </c>
    </row>
    <row r="51" spans="1:14" x14ac:dyDescent="0.2">
      <c r="A51" s="10">
        <v>1</v>
      </c>
      <c r="B51" s="26" t="s">
        <v>201</v>
      </c>
      <c r="C51" s="27" t="s">
        <v>117</v>
      </c>
      <c r="D51" s="27">
        <v>1786</v>
      </c>
      <c r="E51" s="27" t="s">
        <v>117</v>
      </c>
      <c r="F51" s="71">
        <v>0.06</v>
      </c>
      <c r="G51" s="27">
        <v>107.16</v>
      </c>
      <c r="H51" s="27" t="s">
        <v>117</v>
      </c>
      <c r="I51" s="27">
        <v>0.41227633185422707</v>
      </c>
    </row>
    <row r="52" spans="1:14" s="176" customFormat="1" x14ac:dyDescent="0.2">
      <c r="A52" s="10">
        <v>1</v>
      </c>
      <c r="B52" s="26" t="s">
        <v>219</v>
      </c>
      <c r="C52" s="27" t="s">
        <v>117</v>
      </c>
      <c r="D52" s="27">
        <v>9000</v>
      </c>
      <c r="E52" s="27" t="s">
        <v>117</v>
      </c>
      <c r="F52" s="71">
        <v>4.8581792713069338E-2</v>
      </c>
      <c r="G52" s="27">
        <v>437.23613441762404</v>
      </c>
      <c r="H52" s="27" t="s">
        <v>117</v>
      </c>
      <c r="I52" s="27">
        <v>1.6821772083969746</v>
      </c>
      <c r="J52" s="10"/>
      <c r="L52" s="63">
        <f>SUM(G53:G74)</f>
        <v>8969.7950453019293</v>
      </c>
      <c r="N52" s="218" t="e">
        <v>#VALUE!</v>
      </c>
    </row>
    <row r="53" spans="1:14" x14ac:dyDescent="0.2">
      <c r="A53" s="176">
        <v>1</v>
      </c>
      <c r="B53" s="43" t="s">
        <v>157</v>
      </c>
      <c r="C53" s="91" t="s">
        <v>117</v>
      </c>
      <c r="D53" s="91" t="s">
        <v>117</v>
      </c>
      <c r="E53" s="91" t="s">
        <v>117</v>
      </c>
      <c r="F53" s="93" t="s">
        <v>117</v>
      </c>
      <c r="G53" s="91" t="s">
        <v>117</v>
      </c>
      <c r="H53" s="91">
        <v>8969.7950453019293</v>
      </c>
      <c r="I53" s="91" t="s">
        <v>117</v>
      </c>
    </row>
    <row r="54" spans="1:14" x14ac:dyDescent="0.2">
      <c r="A54" s="10">
        <v>1</v>
      </c>
      <c r="B54" s="26" t="s">
        <v>158</v>
      </c>
      <c r="C54" s="27" t="s">
        <v>117</v>
      </c>
      <c r="D54" s="27">
        <v>1.4</v>
      </c>
      <c r="E54" s="27" t="s">
        <v>117</v>
      </c>
      <c r="F54" s="71">
        <v>45</v>
      </c>
      <c r="G54" s="27">
        <v>62.999999999999993</v>
      </c>
      <c r="H54" s="27" t="s">
        <v>117</v>
      </c>
      <c r="I54" s="27">
        <v>0.24237970237790502</v>
      </c>
    </row>
    <row r="55" spans="1:14" x14ac:dyDescent="0.2">
      <c r="A55" s="10">
        <v>1</v>
      </c>
      <c r="B55" s="11" t="s">
        <v>220</v>
      </c>
      <c r="C55" s="75" t="s">
        <v>117</v>
      </c>
      <c r="D55" s="27">
        <v>900</v>
      </c>
      <c r="E55" s="9" t="s">
        <v>117</v>
      </c>
      <c r="F55" s="28">
        <v>0.1396</v>
      </c>
      <c r="G55" s="27">
        <v>125.64</v>
      </c>
      <c r="H55" s="9" t="s">
        <v>117</v>
      </c>
      <c r="I55" s="24">
        <v>0.4833743778850792</v>
      </c>
    </row>
    <row r="56" spans="1:14" x14ac:dyDescent="0.2">
      <c r="A56" s="10">
        <v>1</v>
      </c>
      <c r="B56" s="11" t="s">
        <v>159</v>
      </c>
      <c r="C56" s="75" t="s">
        <v>117</v>
      </c>
      <c r="D56" s="27">
        <v>363</v>
      </c>
      <c r="E56" s="9" t="s">
        <v>117</v>
      </c>
      <c r="F56" s="154">
        <v>0.2</v>
      </c>
      <c r="G56" s="27">
        <v>72.600000000000009</v>
      </c>
      <c r="H56" s="9" t="s">
        <v>117</v>
      </c>
      <c r="I56" s="24">
        <v>0.27931375226406202</v>
      </c>
    </row>
    <row r="57" spans="1:14" x14ac:dyDescent="0.2">
      <c r="A57" s="10">
        <v>1</v>
      </c>
      <c r="B57" s="11" t="s">
        <v>160</v>
      </c>
      <c r="C57" s="75" t="s">
        <v>117</v>
      </c>
      <c r="D57" s="27">
        <v>2250000</v>
      </c>
      <c r="E57" s="9" t="s">
        <v>117</v>
      </c>
      <c r="F57" s="28">
        <v>2.5000000000000001E-4</v>
      </c>
      <c r="G57" s="27">
        <v>562.5</v>
      </c>
      <c r="H57" s="9" t="s">
        <v>117</v>
      </c>
      <c r="I57" s="24">
        <v>2.1641044855170093</v>
      </c>
      <c r="M57" s="218">
        <v>100</v>
      </c>
    </row>
    <row r="58" spans="1:14" x14ac:dyDescent="0.2">
      <c r="A58" s="10">
        <v>1</v>
      </c>
      <c r="B58" s="11" t="s">
        <v>161</v>
      </c>
      <c r="C58" s="75" t="s">
        <v>117</v>
      </c>
      <c r="D58" s="27">
        <v>25000</v>
      </c>
      <c r="E58" s="9" t="s">
        <v>117</v>
      </c>
      <c r="F58" s="28">
        <v>0.05</v>
      </c>
      <c r="G58" s="27">
        <v>1250</v>
      </c>
      <c r="H58" s="9" t="s">
        <v>117</v>
      </c>
      <c r="I58" s="24">
        <v>4.8091210789266876</v>
      </c>
      <c r="M58" s="218">
        <v>100</v>
      </c>
    </row>
    <row r="59" spans="1:14" x14ac:dyDescent="0.2">
      <c r="A59" s="10">
        <v>1</v>
      </c>
      <c r="B59" s="11" t="s">
        <v>162</v>
      </c>
      <c r="C59" s="75" t="s">
        <v>117</v>
      </c>
      <c r="D59" s="29">
        <v>1092.5</v>
      </c>
      <c r="E59" s="9" t="s">
        <v>117</v>
      </c>
      <c r="F59" s="28">
        <v>4.5353448275862052</v>
      </c>
      <c r="G59" s="7">
        <v>4954.8642241379293</v>
      </c>
      <c r="H59" s="9" t="s">
        <v>117</v>
      </c>
      <c r="I59" s="24">
        <v>19.062833586817156</v>
      </c>
    </row>
    <row r="60" spans="1:14" hidden="1" x14ac:dyDescent="0.2">
      <c r="A60" s="10">
        <v>0</v>
      </c>
      <c r="B60" s="11">
        <v>0</v>
      </c>
      <c r="C60" s="75" t="s">
        <v>117</v>
      </c>
      <c r="D60" s="29" t="s">
        <v>117</v>
      </c>
      <c r="E60" s="9" t="s">
        <v>117</v>
      </c>
      <c r="F60" s="9" t="s">
        <v>117</v>
      </c>
      <c r="G60" s="7" t="s">
        <v>117</v>
      </c>
      <c r="H60" s="9" t="s">
        <v>117</v>
      </c>
      <c r="I60" s="24" t="s">
        <v>117</v>
      </c>
    </row>
    <row r="61" spans="1:14" hidden="1" x14ac:dyDescent="0.2">
      <c r="A61" s="10">
        <v>0</v>
      </c>
      <c r="B61" s="11">
        <v>0</v>
      </c>
      <c r="C61" s="75" t="s">
        <v>117</v>
      </c>
      <c r="D61" s="29" t="s">
        <v>117</v>
      </c>
      <c r="E61" s="9" t="s">
        <v>117</v>
      </c>
      <c r="F61" s="9" t="s">
        <v>117</v>
      </c>
      <c r="G61" s="7" t="s">
        <v>117</v>
      </c>
      <c r="H61" s="9" t="s">
        <v>117</v>
      </c>
      <c r="I61" s="24" t="s">
        <v>117</v>
      </c>
    </row>
    <row r="62" spans="1:14" hidden="1" x14ac:dyDescent="0.2">
      <c r="A62" s="10">
        <v>0</v>
      </c>
      <c r="B62" s="11">
        <v>0</v>
      </c>
      <c r="C62" s="75" t="s">
        <v>117</v>
      </c>
      <c r="D62" s="29" t="s">
        <v>117</v>
      </c>
      <c r="E62" s="9" t="s">
        <v>117</v>
      </c>
      <c r="F62" s="9" t="s">
        <v>117</v>
      </c>
      <c r="G62" s="7" t="s">
        <v>117</v>
      </c>
      <c r="H62" s="9" t="s">
        <v>117</v>
      </c>
      <c r="I62" s="24" t="s">
        <v>117</v>
      </c>
    </row>
    <row r="63" spans="1:14" hidden="1" x14ac:dyDescent="0.2">
      <c r="A63" s="10">
        <v>0</v>
      </c>
      <c r="B63" s="11">
        <v>0</v>
      </c>
      <c r="C63" s="75" t="s">
        <v>117</v>
      </c>
      <c r="D63" s="29" t="s">
        <v>117</v>
      </c>
      <c r="E63" s="9" t="s">
        <v>117</v>
      </c>
      <c r="F63" s="9" t="s">
        <v>117</v>
      </c>
      <c r="G63" s="7" t="s">
        <v>117</v>
      </c>
      <c r="H63" s="9" t="s">
        <v>117</v>
      </c>
      <c r="I63" s="24" t="s">
        <v>117</v>
      </c>
    </row>
    <row r="64" spans="1:14" hidden="1" x14ac:dyDescent="0.2">
      <c r="A64" s="10">
        <v>0</v>
      </c>
      <c r="B64" s="11">
        <v>0</v>
      </c>
      <c r="C64" s="75" t="s">
        <v>117</v>
      </c>
      <c r="D64" s="29" t="s">
        <v>117</v>
      </c>
      <c r="E64" s="9" t="s">
        <v>117</v>
      </c>
      <c r="F64" s="9" t="s">
        <v>117</v>
      </c>
      <c r="G64" s="7" t="s">
        <v>117</v>
      </c>
      <c r="H64" s="9" t="s">
        <v>117</v>
      </c>
      <c r="I64" s="24" t="s">
        <v>117</v>
      </c>
    </row>
    <row r="65" spans="1:14" hidden="1" x14ac:dyDescent="0.2">
      <c r="A65" s="10">
        <v>0</v>
      </c>
      <c r="B65" s="11">
        <v>0</v>
      </c>
      <c r="C65" s="75" t="s">
        <v>117</v>
      </c>
      <c r="D65" s="29" t="s">
        <v>117</v>
      </c>
      <c r="E65" s="9" t="s">
        <v>117</v>
      </c>
      <c r="F65" s="9" t="s">
        <v>117</v>
      </c>
      <c r="G65" s="7" t="s">
        <v>117</v>
      </c>
      <c r="H65" s="9" t="s">
        <v>117</v>
      </c>
      <c r="I65" s="24" t="s">
        <v>117</v>
      </c>
    </row>
    <row r="66" spans="1:14" hidden="1" x14ac:dyDescent="0.2">
      <c r="A66" s="10">
        <v>0</v>
      </c>
      <c r="B66" s="11">
        <v>0</v>
      </c>
      <c r="C66" s="75" t="s">
        <v>117</v>
      </c>
      <c r="D66" s="29" t="s">
        <v>117</v>
      </c>
      <c r="E66" s="9" t="s">
        <v>117</v>
      </c>
      <c r="F66" s="9" t="s">
        <v>117</v>
      </c>
      <c r="G66" s="7" t="s">
        <v>117</v>
      </c>
      <c r="H66" s="9" t="s">
        <v>117</v>
      </c>
      <c r="I66" s="24" t="s">
        <v>117</v>
      </c>
    </row>
    <row r="67" spans="1:14" hidden="1" x14ac:dyDescent="0.2">
      <c r="A67" s="10">
        <v>0</v>
      </c>
      <c r="B67" s="11">
        <v>0</v>
      </c>
      <c r="C67" s="75" t="s">
        <v>117</v>
      </c>
      <c r="D67" s="29" t="s">
        <v>117</v>
      </c>
      <c r="E67" s="9" t="s">
        <v>117</v>
      </c>
      <c r="F67" s="9" t="s">
        <v>117</v>
      </c>
      <c r="G67" s="7" t="s">
        <v>117</v>
      </c>
      <c r="H67" s="9" t="s">
        <v>117</v>
      </c>
      <c r="I67" s="24" t="s">
        <v>117</v>
      </c>
    </row>
    <row r="68" spans="1:14" hidden="1" x14ac:dyDescent="0.2">
      <c r="A68" s="10">
        <v>0</v>
      </c>
      <c r="B68" s="11">
        <v>0</v>
      </c>
      <c r="C68" s="75" t="s">
        <v>117</v>
      </c>
      <c r="D68" s="29" t="s">
        <v>117</v>
      </c>
      <c r="E68" s="9" t="s">
        <v>117</v>
      </c>
      <c r="F68" s="9" t="s">
        <v>117</v>
      </c>
      <c r="G68" s="7" t="s">
        <v>117</v>
      </c>
      <c r="H68" s="9" t="s">
        <v>117</v>
      </c>
      <c r="I68" s="24" t="s">
        <v>117</v>
      </c>
    </row>
    <row r="69" spans="1:14" hidden="1" x14ac:dyDescent="0.2">
      <c r="A69" s="10">
        <v>0</v>
      </c>
      <c r="B69" s="11">
        <v>0</v>
      </c>
      <c r="C69" s="75" t="s">
        <v>117</v>
      </c>
      <c r="D69" s="29" t="s">
        <v>117</v>
      </c>
      <c r="E69" s="9" t="s">
        <v>117</v>
      </c>
      <c r="F69" s="9" t="s">
        <v>117</v>
      </c>
      <c r="G69" s="7" t="s">
        <v>117</v>
      </c>
      <c r="H69" s="9" t="s">
        <v>117</v>
      </c>
      <c r="I69" s="24" t="s">
        <v>117</v>
      </c>
    </row>
    <row r="70" spans="1:14" hidden="1" x14ac:dyDescent="0.2">
      <c r="A70" s="10">
        <v>0</v>
      </c>
      <c r="B70" s="11">
        <v>0</v>
      </c>
      <c r="C70" s="75" t="s">
        <v>117</v>
      </c>
      <c r="D70" s="29" t="s">
        <v>117</v>
      </c>
      <c r="E70" s="9" t="s">
        <v>117</v>
      </c>
      <c r="F70" s="9" t="s">
        <v>117</v>
      </c>
      <c r="G70" s="7" t="s">
        <v>117</v>
      </c>
      <c r="H70" s="9" t="s">
        <v>117</v>
      </c>
      <c r="I70" s="24" t="s">
        <v>117</v>
      </c>
    </row>
    <row r="71" spans="1:14" hidden="1" x14ac:dyDescent="0.2">
      <c r="A71" s="10">
        <v>0</v>
      </c>
      <c r="B71" s="11">
        <v>0</v>
      </c>
      <c r="C71" s="75" t="s">
        <v>117</v>
      </c>
      <c r="D71" s="29" t="s">
        <v>117</v>
      </c>
      <c r="E71" s="9" t="s">
        <v>117</v>
      </c>
      <c r="F71" s="9" t="s">
        <v>117</v>
      </c>
      <c r="G71" s="7" t="s">
        <v>117</v>
      </c>
      <c r="H71" s="9" t="s">
        <v>117</v>
      </c>
      <c r="I71" s="24" t="s">
        <v>117</v>
      </c>
    </row>
    <row r="72" spans="1:14" hidden="1" x14ac:dyDescent="0.2">
      <c r="A72" s="10">
        <v>0</v>
      </c>
      <c r="B72" s="11">
        <v>0</v>
      </c>
      <c r="C72" s="75" t="s">
        <v>117</v>
      </c>
      <c r="D72" s="29" t="s">
        <v>117</v>
      </c>
      <c r="E72" s="9" t="s">
        <v>117</v>
      </c>
      <c r="F72" s="9" t="s">
        <v>117</v>
      </c>
      <c r="G72" s="7" t="s">
        <v>117</v>
      </c>
      <c r="H72" s="9" t="s">
        <v>117</v>
      </c>
      <c r="I72" s="24" t="s">
        <v>117</v>
      </c>
    </row>
    <row r="73" spans="1:14" x14ac:dyDescent="0.2">
      <c r="A73" s="10">
        <v>1</v>
      </c>
      <c r="B73" s="11" t="s">
        <v>163</v>
      </c>
      <c r="C73" s="9" t="s">
        <v>117</v>
      </c>
      <c r="D73" s="27" t="s">
        <v>117</v>
      </c>
      <c r="E73" s="77" t="s">
        <v>117</v>
      </c>
      <c r="F73" s="71" t="s">
        <v>117</v>
      </c>
      <c r="G73" s="30">
        <v>1924</v>
      </c>
      <c r="H73" s="24" t="s">
        <v>117</v>
      </c>
      <c r="I73" s="24">
        <v>7.4021991646839576</v>
      </c>
      <c r="M73" s="218">
        <v>100</v>
      </c>
    </row>
    <row r="74" spans="1:14" x14ac:dyDescent="0.2">
      <c r="A74" s="10">
        <v>1</v>
      </c>
      <c r="B74" s="26" t="s">
        <v>164</v>
      </c>
      <c r="C74" s="24" t="s">
        <v>117</v>
      </c>
      <c r="D74" s="27" t="s">
        <v>117</v>
      </c>
      <c r="E74" s="27" t="s">
        <v>117</v>
      </c>
      <c r="F74" s="71" t="s">
        <v>117</v>
      </c>
      <c r="G74" s="27">
        <v>17.190821164000003</v>
      </c>
      <c r="H74" s="27" t="s">
        <v>117</v>
      </c>
      <c r="I74" s="27">
        <v>6.6138192339081137E-2</v>
      </c>
    </row>
    <row r="75" spans="1:14" x14ac:dyDescent="0.2">
      <c r="A75" s="10">
        <v>1</v>
      </c>
      <c r="B75" s="94" t="s">
        <v>165</v>
      </c>
      <c r="C75" s="95" t="s">
        <v>117</v>
      </c>
      <c r="D75" s="27" t="s">
        <v>117</v>
      </c>
      <c r="E75" s="91" t="s">
        <v>117</v>
      </c>
      <c r="F75" s="93" t="s">
        <v>117</v>
      </c>
      <c r="G75" s="91" t="s">
        <v>117</v>
      </c>
      <c r="H75" s="91">
        <v>719.88363333333336</v>
      </c>
      <c r="I75" s="27" t="s">
        <v>117</v>
      </c>
      <c r="L75" s="63">
        <f>SUM(G76:G80)</f>
        <v>719.88363333333336</v>
      </c>
      <c r="N75" s="218">
        <v>100.28562340376132</v>
      </c>
    </row>
    <row r="76" spans="1:14" x14ac:dyDescent="0.2">
      <c r="A76" s="10">
        <v>1</v>
      </c>
      <c r="B76" s="26" t="s">
        <v>221</v>
      </c>
      <c r="C76" s="24" t="s">
        <v>117</v>
      </c>
      <c r="D76" s="27">
        <v>0.7</v>
      </c>
      <c r="E76" s="27" t="s">
        <v>117</v>
      </c>
      <c r="F76" s="71" t="s">
        <v>117</v>
      </c>
      <c r="G76" s="27">
        <v>119.88363333333332</v>
      </c>
      <c r="H76" s="27" t="s">
        <v>117</v>
      </c>
      <c r="I76" s="27">
        <v>0.46122792646532101</v>
      </c>
    </row>
    <row r="77" spans="1:14" x14ac:dyDescent="0.2">
      <c r="A77" s="10">
        <v>1</v>
      </c>
      <c r="B77" s="26" t="s">
        <v>202</v>
      </c>
      <c r="C77" s="24" t="s">
        <v>117</v>
      </c>
      <c r="D77" s="27">
        <v>72</v>
      </c>
      <c r="E77" s="27" t="s">
        <v>117</v>
      </c>
      <c r="F77" s="71" t="s">
        <v>117</v>
      </c>
      <c r="G77" s="27">
        <v>600</v>
      </c>
      <c r="H77" s="27" t="s">
        <v>117</v>
      </c>
      <c r="I77" s="27">
        <v>2.3083781178848102</v>
      </c>
    </row>
    <row r="78" spans="1:14" hidden="1" x14ac:dyDescent="0.2">
      <c r="A78" s="10">
        <v>0</v>
      </c>
      <c r="B78" s="26">
        <v>0</v>
      </c>
      <c r="C78" s="24" t="s">
        <v>117</v>
      </c>
      <c r="D78" s="29" t="s">
        <v>117</v>
      </c>
      <c r="E78" s="27" t="s">
        <v>117</v>
      </c>
      <c r="F78" s="71" t="s">
        <v>117</v>
      </c>
      <c r="G78" s="27" t="s">
        <v>117</v>
      </c>
      <c r="H78" s="27" t="s">
        <v>117</v>
      </c>
      <c r="I78" s="27" t="s">
        <v>117</v>
      </c>
    </row>
    <row r="79" spans="1:14" hidden="1" x14ac:dyDescent="0.2">
      <c r="A79" s="10">
        <v>0</v>
      </c>
      <c r="B79" s="26">
        <v>0</v>
      </c>
      <c r="C79" s="24" t="s">
        <v>117</v>
      </c>
      <c r="D79" s="29" t="s">
        <v>117</v>
      </c>
      <c r="E79" s="27" t="s">
        <v>117</v>
      </c>
      <c r="F79" s="71" t="s">
        <v>117</v>
      </c>
      <c r="G79" s="27" t="s">
        <v>117</v>
      </c>
      <c r="H79" s="27" t="s">
        <v>117</v>
      </c>
      <c r="I79" s="27" t="s">
        <v>117</v>
      </c>
    </row>
    <row r="80" spans="1:14" hidden="1" x14ac:dyDescent="0.2">
      <c r="A80" s="10">
        <v>0</v>
      </c>
      <c r="B80" s="26">
        <v>0</v>
      </c>
      <c r="C80" s="24" t="s">
        <v>117</v>
      </c>
      <c r="D80" s="29" t="s">
        <v>117</v>
      </c>
      <c r="E80" s="27" t="s">
        <v>117</v>
      </c>
      <c r="F80" s="71" t="s">
        <v>117</v>
      </c>
      <c r="G80" s="27" t="s">
        <v>117</v>
      </c>
      <c r="H80" s="27" t="s">
        <v>117</v>
      </c>
      <c r="I80" s="27" t="s">
        <v>117</v>
      </c>
    </row>
    <row r="81" spans="1:14" hidden="1" x14ac:dyDescent="0.2">
      <c r="A81" s="10">
        <v>0</v>
      </c>
      <c r="B81" s="11">
        <v>0</v>
      </c>
      <c r="C81" s="9" t="s">
        <v>117</v>
      </c>
      <c r="D81" s="29" t="s">
        <v>117</v>
      </c>
      <c r="E81" s="77" t="s">
        <v>117</v>
      </c>
      <c r="F81" s="75" t="s">
        <v>117</v>
      </c>
      <c r="G81" s="83" t="s">
        <v>117</v>
      </c>
      <c r="H81" s="9" t="s">
        <v>117</v>
      </c>
      <c r="I81" s="24" t="s">
        <v>117</v>
      </c>
    </row>
    <row r="82" spans="1:14" x14ac:dyDescent="0.2">
      <c r="A82" s="10">
        <v>1</v>
      </c>
      <c r="B82" s="94" t="s">
        <v>167</v>
      </c>
      <c r="C82" s="95" t="s">
        <v>117</v>
      </c>
      <c r="D82" s="27" t="s">
        <v>117</v>
      </c>
      <c r="E82" s="91" t="s">
        <v>117</v>
      </c>
      <c r="F82" s="93" t="s">
        <v>117</v>
      </c>
      <c r="G82" s="91" t="s">
        <v>117</v>
      </c>
      <c r="H82" s="91">
        <v>5336.3402519693827</v>
      </c>
      <c r="I82" s="27" t="s">
        <v>117</v>
      </c>
      <c r="L82" s="63">
        <f>SUM(G83:G84)</f>
        <v>5336.3402519693827</v>
      </c>
      <c r="N82" s="218">
        <v>104.11071336257368</v>
      </c>
    </row>
    <row r="83" spans="1:14" x14ac:dyDescent="0.2">
      <c r="A83" s="10">
        <v>1</v>
      </c>
      <c r="B83" s="31" t="s">
        <v>168</v>
      </c>
      <c r="C83" s="24" t="s">
        <v>117</v>
      </c>
      <c r="D83" s="27">
        <v>134.36439552411727</v>
      </c>
      <c r="E83" s="27" t="s">
        <v>117</v>
      </c>
      <c r="F83" s="71">
        <v>21.497449308567784</v>
      </c>
      <c r="G83" s="27">
        <v>2888.4917816560633</v>
      </c>
      <c r="H83" s="27" t="s">
        <v>117</v>
      </c>
      <c r="I83" s="27">
        <v>11.112885370774942</v>
      </c>
    </row>
    <row r="84" spans="1:14" x14ac:dyDescent="0.2">
      <c r="A84" s="10">
        <v>1</v>
      </c>
      <c r="B84" s="31" t="s">
        <v>169</v>
      </c>
      <c r="C84" s="24" t="s">
        <v>117</v>
      </c>
      <c r="D84" s="27">
        <v>396.47912892896341</v>
      </c>
      <c r="E84" s="27" t="s">
        <v>117</v>
      </c>
      <c r="F84" s="71">
        <v>6.1739655172413794</v>
      </c>
      <c r="G84" s="27">
        <v>2447.848470313319</v>
      </c>
      <c r="H84" s="27" t="s">
        <v>117</v>
      </c>
      <c r="I84" s="27">
        <v>9.4175997412817853</v>
      </c>
    </row>
    <row r="85" spans="1:14" x14ac:dyDescent="0.2">
      <c r="A85" s="10">
        <v>1</v>
      </c>
      <c r="B85" s="94" t="s">
        <v>170</v>
      </c>
      <c r="C85" s="95" t="s">
        <v>117</v>
      </c>
      <c r="D85" s="91" t="s">
        <v>117</v>
      </c>
      <c r="E85" s="91" t="s">
        <v>117</v>
      </c>
      <c r="F85" s="93" t="s">
        <v>117</v>
      </c>
      <c r="G85" s="91" t="s">
        <v>117</v>
      </c>
      <c r="H85" s="91">
        <v>2048.9980760097674</v>
      </c>
      <c r="I85" s="27" t="s">
        <v>117</v>
      </c>
      <c r="L85" s="63">
        <f>SUM(G87:G91)</f>
        <v>2048.9980760097674</v>
      </c>
      <c r="N85" s="218">
        <v>105.48784538451763</v>
      </c>
    </row>
    <row r="86" spans="1:14" hidden="1" x14ac:dyDescent="0.2">
      <c r="A86" s="10">
        <v>0</v>
      </c>
      <c r="B86" s="12" t="s">
        <v>171</v>
      </c>
      <c r="C86" s="9" t="s">
        <v>117</v>
      </c>
      <c r="D86" s="76" t="s">
        <v>117</v>
      </c>
      <c r="E86" s="77" t="s">
        <v>117</v>
      </c>
      <c r="F86" s="84" t="s">
        <v>117</v>
      </c>
      <c r="G86" s="8" t="s">
        <v>117</v>
      </c>
      <c r="H86" s="9" t="s">
        <v>117</v>
      </c>
      <c r="I86" s="24" t="s">
        <v>117</v>
      </c>
    </row>
    <row r="87" spans="1:14" x14ac:dyDescent="0.2">
      <c r="A87" s="10">
        <v>1</v>
      </c>
      <c r="B87" s="31" t="s">
        <v>172</v>
      </c>
      <c r="C87" s="24" t="s">
        <v>117</v>
      </c>
      <c r="D87" s="27" t="s">
        <v>117</v>
      </c>
      <c r="E87" s="27" t="s">
        <v>117</v>
      </c>
      <c r="F87" s="71" t="s">
        <v>117</v>
      </c>
      <c r="G87" s="27">
        <v>805.90114936721102</v>
      </c>
      <c r="H87" s="27" t="s">
        <v>117</v>
      </c>
      <c r="I87" s="27">
        <v>3.1005409639624797</v>
      </c>
    </row>
    <row r="88" spans="1:14" x14ac:dyDescent="0.2">
      <c r="A88" s="10">
        <v>1</v>
      </c>
      <c r="B88" s="31" t="s">
        <v>173</v>
      </c>
      <c r="C88" s="24" t="s">
        <v>117</v>
      </c>
      <c r="D88" s="27" t="s">
        <v>117</v>
      </c>
      <c r="E88" s="27" t="s">
        <v>117</v>
      </c>
      <c r="F88" s="71" t="s">
        <v>117</v>
      </c>
      <c r="G88" s="27">
        <v>888.82358746097691</v>
      </c>
      <c r="H88" s="27" t="s">
        <v>117</v>
      </c>
      <c r="I88" s="27">
        <v>3.4195681999246581</v>
      </c>
    </row>
    <row r="89" spans="1:14" x14ac:dyDescent="0.2">
      <c r="A89" s="10">
        <v>1</v>
      </c>
      <c r="B89" s="31" t="s">
        <v>174</v>
      </c>
      <c r="C89" s="24" t="s">
        <v>117</v>
      </c>
      <c r="D89" s="27" t="s">
        <v>117</v>
      </c>
      <c r="E89" s="27" t="s">
        <v>117</v>
      </c>
      <c r="F89" s="71" t="s">
        <v>117</v>
      </c>
      <c r="G89" s="27">
        <v>354.27333918157967</v>
      </c>
      <c r="H89" s="27" t="s">
        <v>117</v>
      </c>
      <c r="I89" s="27">
        <v>1.3629947065279031</v>
      </c>
    </row>
    <row r="90" spans="1:14" hidden="1" x14ac:dyDescent="0.2">
      <c r="A90" s="10">
        <v>0</v>
      </c>
      <c r="B90" s="11">
        <v>0</v>
      </c>
      <c r="C90" s="9" t="s">
        <v>117</v>
      </c>
      <c r="D90" s="9" t="s">
        <v>117</v>
      </c>
      <c r="E90" s="77" t="s">
        <v>117</v>
      </c>
      <c r="F90" s="75" t="s">
        <v>117</v>
      </c>
      <c r="G90" s="27" t="s">
        <v>117</v>
      </c>
      <c r="H90" s="26" t="s">
        <v>117</v>
      </c>
      <c r="I90" s="24" t="s">
        <v>117</v>
      </c>
    </row>
    <row r="91" spans="1:14" hidden="1" x14ac:dyDescent="0.2">
      <c r="A91" s="10">
        <v>0</v>
      </c>
      <c r="B91" s="12" t="s">
        <v>175</v>
      </c>
      <c r="C91" s="9" t="s">
        <v>117</v>
      </c>
      <c r="D91" s="85" t="s">
        <v>117</v>
      </c>
      <c r="E91" s="77" t="s">
        <v>117</v>
      </c>
      <c r="F91" s="75" t="s">
        <v>117</v>
      </c>
      <c r="G91" s="86" t="s">
        <v>117</v>
      </c>
      <c r="H91" s="9" t="s">
        <v>117</v>
      </c>
      <c r="I91" s="24" t="s">
        <v>117</v>
      </c>
    </row>
    <row r="92" spans="1:14" x14ac:dyDescent="0.2">
      <c r="A92" s="10">
        <v>1</v>
      </c>
      <c r="B92" s="31" t="s">
        <v>176</v>
      </c>
      <c r="C92" s="24" t="s">
        <v>117</v>
      </c>
      <c r="D92" s="27" t="s">
        <v>117</v>
      </c>
      <c r="E92" s="27" t="s">
        <v>117</v>
      </c>
      <c r="F92" s="71" t="s">
        <v>117</v>
      </c>
      <c r="G92" s="27">
        <v>580.38072776516549</v>
      </c>
      <c r="H92" s="27" t="s">
        <v>117</v>
      </c>
      <c r="I92" s="27">
        <v>2.2328969533586149</v>
      </c>
      <c r="L92" s="63">
        <f>+G92</f>
        <v>580.38072776516549</v>
      </c>
    </row>
    <row r="93" spans="1:14" hidden="1" x14ac:dyDescent="0.2">
      <c r="A93" s="10">
        <v>0</v>
      </c>
      <c r="B93" s="9">
        <v>0</v>
      </c>
      <c r="C93" s="9" t="s">
        <v>117</v>
      </c>
      <c r="D93" s="9" t="s">
        <v>117</v>
      </c>
      <c r="E93" s="77" t="s">
        <v>117</v>
      </c>
      <c r="F93" s="75" t="s">
        <v>117</v>
      </c>
      <c r="G93" s="27" t="s">
        <v>117</v>
      </c>
      <c r="H93" s="24" t="s">
        <v>117</v>
      </c>
      <c r="I93" s="24" t="s">
        <v>117</v>
      </c>
    </row>
    <row r="94" spans="1:14" x14ac:dyDescent="0.2">
      <c r="A94" s="10">
        <v>1</v>
      </c>
      <c r="B94" s="37" t="s">
        <v>4</v>
      </c>
      <c r="C94" s="38" t="s">
        <v>117</v>
      </c>
      <c r="D94" s="64" t="s">
        <v>117</v>
      </c>
      <c r="E94" s="65" t="s">
        <v>117</v>
      </c>
      <c r="F94" s="155" t="s">
        <v>117</v>
      </c>
      <c r="G94" s="39">
        <v>25992.275500765274</v>
      </c>
      <c r="H94" s="38" t="s">
        <v>117</v>
      </c>
      <c r="I94" s="38">
        <v>100.00000000000003</v>
      </c>
      <c r="L94" s="63">
        <f>SUM(L31:L92)</f>
        <v>25992.275500765281</v>
      </c>
    </row>
    <row r="95" spans="1:14" hidden="1" x14ac:dyDescent="0.2">
      <c r="A95" s="10">
        <v>0</v>
      </c>
      <c r="B95" s="12" t="s">
        <v>49</v>
      </c>
      <c r="C95" s="9" t="s">
        <v>117</v>
      </c>
      <c r="D95" s="9" t="s">
        <v>117</v>
      </c>
      <c r="E95" s="77" t="s">
        <v>117</v>
      </c>
      <c r="F95" s="75" t="s">
        <v>117</v>
      </c>
      <c r="G95" s="27" t="s">
        <v>117</v>
      </c>
      <c r="H95" s="24" t="s">
        <v>117</v>
      </c>
      <c r="I95" s="9" t="s">
        <v>117</v>
      </c>
    </row>
    <row r="96" spans="1:14" hidden="1" x14ac:dyDescent="0.2">
      <c r="A96" s="10">
        <v>0</v>
      </c>
      <c r="B96" s="76">
        <v>0</v>
      </c>
      <c r="C96" s="9" t="s">
        <v>117</v>
      </c>
      <c r="D96" s="76" t="s">
        <v>117</v>
      </c>
      <c r="E96" s="77" t="s">
        <v>117</v>
      </c>
      <c r="F96" s="77" t="s">
        <v>117</v>
      </c>
      <c r="G96" s="78" t="s">
        <v>117</v>
      </c>
      <c r="H96" s="24" t="s">
        <v>117</v>
      </c>
      <c r="I96" s="9" t="s">
        <v>117</v>
      </c>
    </row>
    <row r="97" spans="1:12" hidden="1" x14ac:dyDescent="0.2">
      <c r="A97" s="10">
        <v>0</v>
      </c>
      <c r="B97" s="76">
        <v>0</v>
      </c>
      <c r="C97" s="9" t="s">
        <v>117</v>
      </c>
      <c r="D97" s="76" t="s">
        <v>117</v>
      </c>
      <c r="E97" s="77" t="s">
        <v>117</v>
      </c>
      <c r="F97" s="77" t="s">
        <v>117</v>
      </c>
      <c r="G97" s="78" t="s">
        <v>117</v>
      </c>
      <c r="H97" s="9" t="s">
        <v>117</v>
      </c>
      <c r="I97" s="9" t="s">
        <v>117</v>
      </c>
    </row>
    <row r="98" spans="1:12" hidden="1" x14ac:dyDescent="0.2">
      <c r="A98" s="10">
        <v>0</v>
      </c>
      <c r="B98" s="76">
        <v>0</v>
      </c>
      <c r="C98" s="9" t="s">
        <v>117</v>
      </c>
      <c r="D98" s="76" t="s">
        <v>117</v>
      </c>
      <c r="E98" s="77" t="s">
        <v>117</v>
      </c>
      <c r="F98" s="77" t="s">
        <v>117</v>
      </c>
      <c r="G98" s="78" t="s">
        <v>117</v>
      </c>
      <c r="H98" s="9" t="s">
        <v>117</v>
      </c>
      <c r="I98" s="9" t="s">
        <v>117</v>
      </c>
    </row>
    <row r="99" spans="1:12" x14ac:dyDescent="0.2">
      <c r="A99" s="10">
        <v>1</v>
      </c>
      <c r="B99" s="41" t="s">
        <v>5</v>
      </c>
      <c r="C99" s="42" t="s">
        <v>117</v>
      </c>
      <c r="D99" s="66" t="s">
        <v>117</v>
      </c>
      <c r="E99" s="66" t="s">
        <v>117</v>
      </c>
      <c r="F99" s="156" t="s">
        <v>117</v>
      </c>
      <c r="G99" s="41">
        <v>25992.275500765274</v>
      </c>
      <c r="H99" s="57" t="s">
        <v>117</v>
      </c>
      <c r="I99" s="57" t="s">
        <v>117</v>
      </c>
    </row>
    <row r="100" spans="1:12" x14ac:dyDescent="0.2">
      <c r="A100" s="10">
        <v>1</v>
      </c>
      <c r="B100" s="33" t="s">
        <v>177</v>
      </c>
      <c r="C100" s="42" t="s">
        <v>117</v>
      </c>
      <c r="D100" s="67" t="s">
        <v>117</v>
      </c>
      <c r="E100" s="59" t="s">
        <v>117</v>
      </c>
      <c r="F100" s="170">
        <v>1.0396910200306109</v>
      </c>
      <c r="G100" s="35" t="s">
        <v>117</v>
      </c>
      <c r="H100" s="59" t="s">
        <v>117</v>
      </c>
      <c r="I100" s="59" t="s">
        <v>117</v>
      </c>
    </row>
    <row r="101" spans="1:12" hidden="1" x14ac:dyDescent="0.2">
      <c r="A101" s="10">
        <v>0</v>
      </c>
      <c r="B101" s="12">
        <v>0</v>
      </c>
      <c r="C101" s="9" t="s">
        <v>117</v>
      </c>
      <c r="D101" s="26" t="s">
        <v>117</v>
      </c>
      <c r="E101" s="26" t="s">
        <v>117</v>
      </c>
      <c r="F101" s="27" t="s">
        <v>117</v>
      </c>
      <c r="G101" s="30" t="s">
        <v>117</v>
      </c>
      <c r="H101" s="9" t="s">
        <v>117</v>
      </c>
      <c r="I101" s="9" t="s">
        <v>117</v>
      </c>
    </row>
    <row r="102" spans="1:12" hidden="1" x14ac:dyDescent="0.2">
      <c r="A102" s="10">
        <v>0</v>
      </c>
      <c r="B102" s="12">
        <v>0</v>
      </c>
      <c r="C102" s="87" t="s">
        <v>117</v>
      </c>
      <c r="D102" s="25" t="s">
        <v>117</v>
      </c>
      <c r="E102" s="25" t="s">
        <v>117</v>
      </c>
      <c r="F102" s="25" t="s">
        <v>117</v>
      </c>
      <c r="G102" s="40" t="s">
        <v>117</v>
      </c>
      <c r="H102" s="9" t="s">
        <v>117</v>
      </c>
      <c r="I102" s="9" t="s">
        <v>117</v>
      </c>
    </row>
    <row r="103" spans="1:12" x14ac:dyDescent="0.2">
      <c r="A103" s="10">
        <v>1</v>
      </c>
      <c r="B103" s="43" t="s">
        <v>6</v>
      </c>
      <c r="C103" s="24" t="s">
        <v>117</v>
      </c>
      <c r="D103" s="24" t="s">
        <v>117</v>
      </c>
      <c r="E103" s="26" t="s">
        <v>117</v>
      </c>
      <c r="F103" s="71" t="s">
        <v>117</v>
      </c>
      <c r="G103" s="27" t="s">
        <v>117</v>
      </c>
      <c r="H103" s="24">
        <v>1658.3137381077343</v>
      </c>
      <c r="I103" s="24" t="s">
        <v>117</v>
      </c>
    </row>
    <row r="104" spans="1:12" x14ac:dyDescent="0.2">
      <c r="A104" s="10">
        <v>1</v>
      </c>
      <c r="B104" s="43" t="s">
        <v>178</v>
      </c>
      <c r="C104" s="24" t="s">
        <v>117</v>
      </c>
      <c r="D104" s="24" t="s">
        <v>117</v>
      </c>
      <c r="E104" s="26" t="s">
        <v>117</v>
      </c>
      <c r="F104" s="71" t="s">
        <v>117</v>
      </c>
      <c r="G104" s="27" t="s">
        <v>117</v>
      </c>
      <c r="H104" s="24">
        <v>1658.3137381077343</v>
      </c>
      <c r="I104" s="24" t="s">
        <v>117</v>
      </c>
    </row>
    <row r="105" spans="1:12" x14ac:dyDescent="0.2">
      <c r="A105" s="10">
        <v>1</v>
      </c>
      <c r="B105" s="26" t="s">
        <v>179</v>
      </c>
      <c r="C105" s="24" t="s">
        <v>117</v>
      </c>
      <c r="D105" s="271">
        <v>2888.4917816560633</v>
      </c>
      <c r="E105" s="271" t="s">
        <v>117</v>
      </c>
      <c r="F105" s="271">
        <v>0.27587877877852429</v>
      </c>
      <c r="G105" s="26">
        <v>55.175755755704856</v>
      </c>
      <c r="H105" s="24" t="s">
        <v>117</v>
      </c>
      <c r="I105" s="24" t="s">
        <v>117</v>
      </c>
    </row>
    <row r="106" spans="1:12" x14ac:dyDescent="0.2">
      <c r="A106" s="10">
        <v>1</v>
      </c>
      <c r="B106" s="26" t="s">
        <v>180</v>
      </c>
      <c r="C106" s="24" t="s">
        <v>117</v>
      </c>
      <c r="D106" s="26" t="s">
        <v>117</v>
      </c>
      <c r="E106" s="26" t="s">
        <v>117</v>
      </c>
      <c r="F106" s="26">
        <v>332</v>
      </c>
      <c r="G106" s="26" t="s">
        <v>117</v>
      </c>
      <c r="H106" s="24" t="s">
        <v>117</v>
      </c>
      <c r="I106" s="24" t="s">
        <v>117</v>
      </c>
    </row>
    <row r="107" spans="1:12" x14ac:dyDescent="0.2">
      <c r="A107" s="10">
        <v>1</v>
      </c>
      <c r="B107" s="11" t="s">
        <v>181</v>
      </c>
      <c r="C107" s="9" t="s">
        <v>117</v>
      </c>
      <c r="D107" s="76">
        <v>1</v>
      </c>
      <c r="E107" s="77" t="s">
        <v>117</v>
      </c>
      <c r="F107" s="26">
        <v>169.62</v>
      </c>
      <c r="G107" s="26">
        <v>169.62</v>
      </c>
      <c r="H107" s="9" t="s">
        <v>117</v>
      </c>
      <c r="I107" s="9" t="s">
        <v>117</v>
      </c>
    </row>
    <row r="108" spans="1:12" x14ac:dyDescent="0.2">
      <c r="A108" s="10">
        <v>1</v>
      </c>
      <c r="B108" s="11" t="s">
        <v>182</v>
      </c>
      <c r="C108" s="9" t="s">
        <v>117</v>
      </c>
      <c r="D108" s="76">
        <v>1</v>
      </c>
      <c r="E108" s="77" t="s">
        <v>117</v>
      </c>
      <c r="F108" s="271">
        <v>0.56755089230060951</v>
      </c>
      <c r="G108" s="26">
        <v>96.267982352029392</v>
      </c>
      <c r="H108" s="24" t="s">
        <v>117</v>
      </c>
      <c r="I108" s="9" t="s">
        <v>117</v>
      </c>
    </row>
    <row r="109" spans="1:12" x14ac:dyDescent="0.2">
      <c r="A109" s="10">
        <v>1</v>
      </c>
      <c r="B109" s="11" t="s">
        <v>183</v>
      </c>
      <c r="C109" s="9" t="s">
        <v>117</v>
      </c>
      <c r="D109" s="76">
        <v>1</v>
      </c>
      <c r="E109" s="77" t="s">
        <v>117</v>
      </c>
      <c r="F109" s="26">
        <v>1337.25</v>
      </c>
      <c r="G109" s="26">
        <v>1337.25</v>
      </c>
      <c r="H109" s="24" t="s">
        <v>117</v>
      </c>
      <c r="I109" s="9" t="s">
        <v>117</v>
      </c>
    </row>
    <row r="110" spans="1:12" hidden="1" x14ac:dyDescent="0.2">
      <c r="A110" s="10">
        <v>0</v>
      </c>
      <c r="B110" s="11" t="s">
        <v>184</v>
      </c>
      <c r="C110" s="9" t="s">
        <v>117</v>
      </c>
      <c r="D110" s="76" t="s">
        <v>117</v>
      </c>
      <c r="E110" s="77" t="s">
        <v>117</v>
      </c>
      <c r="F110" s="77" t="s">
        <v>117</v>
      </c>
      <c r="G110" s="78" t="s">
        <v>117</v>
      </c>
      <c r="H110" s="9" t="s">
        <v>117</v>
      </c>
      <c r="I110" s="9" t="s">
        <v>117</v>
      </c>
    </row>
    <row r="111" spans="1:12" hidden="1" x14ac:dyDescent="0.2">
      <c r="A111" s="10">
        <v>0</v>
      </c>
      <c r="B111" s="88" t="s">
        <v>185</v>
      </c>
      <c r="C111" s="9" t="s">
        <v>117</v>
      </c>
      <c r="D111" s="76" t="s">
        <v>117</v>
      </c>
      <c r="E111" s="77" t="s">
        <v>117</v>
      </c>
      <c r="F111" s="85" t="s">
        <v>117</v>
      </c>
      <c r="G111" s="89" t="s">
        <v>117</v>
      </c>
      <c r="H111" s="24" t="s">
        <v>117</v>
      </c>
      <c r="I111" s="9" t="s">
        <v>117</v>
      </c>
    </row>
    <row r="112" spans="1:12" x14ac:dyDescent="0.2">
      <c r="A112" s="10">
        <v>1</v>
      </c>
      <c r="B112" s="33" t="s">
        <v>7</v>
      </c>
      <c r="C112" s="34" t="s">
        <v>117</v>
      </c>
      <c r="D112" s="34" t="s">
        <v>117</v>
      </c>
      <c r="E112" s="35" t="s">
        <v>117</v>
      </c>
      <c r="F112" s="157" t="s">
        <v>117</v>
      </c>
      <c r="G112" s="36">
        <v>24333.961762657538</v>
      </c>
      <c r="H112" s="35" t="s">
        <v>117</v>
      </c>
      <c r="I112" s="34" t="s">
        <v>117</v>
      </c>
      <c r="L112" s="63" t="e">
        <f>+L94-G105-G106</f>
        <v>#VALUE!</v>
      </c>
    </row>
    <row r="113" spans="1:14" x14ac:dyDescent="0.2">
      <c r="A113" s="10">
        <v>1</v>
      </c>
      <c r="B113" s="33" t="s">
        <v>8</v>
      </c>
      <c r="C113" s="42" t="s">
        <v>117</v>
      </c>
      <c r="D113" s="42" t="s">
        <v>117</v>
      </c>
      <c r="E113" s="41" t="s">
        <v>117</v>
      </c>
      <c r="F113" s="158">
        <v>0.97335847050630153</v>
      </c>
      <c r="G113" s="60" t="s">
        <v>117</v>
      </c>
      <c r="H113" s="42" t="s">
        <v>117</v>
      </c>
      <c r="I113" s="42" t="s">
        <v>117</v>
      </c>
      <c r="L113" s="10" t="e">
        <f>L112/G9-F113</f>
        <v>#VALUE!</v>
      </c>
      <c r="N113" s="10">
        <v>98.555297873822951</v>
      </c>
    </row>
    <row r="115" spans="1:14" x14ac:dyDescent="0.2">
      <c r="B115" s="176" t="s">
        <v>57</v>
      </c>
    </row>
  </sheetData>
  <autoFilter ref="A1:H113">
    <filterColumn colId="0">
      <filters>
        <filter val="1"/>
      </filters>
    </filterColumn>
  </autoFilter>
  <phoneticPr fontId="41" type="noConversion"/>
  <conditionalFormatting sqref="E25:E26 D22:D26 F22:I26 E22:E23 D20:I21 C33 D27:I27 E74:I80 I55:I73 I81 C3:I3 I86 D87:I89 I90:I91 I93 D92:I92 D31:I54 E82:I85 E55:H72 D55:D85">
    <cfRule type="cellIs" dxfId="7" priority="1" stopIfTrue="1" operator="equal">
      <formula>0</formula>
    </cfRule>
  </conditionalFormatting>
  <pageMargins left="0.75" right="0.75" top="1" bottom="1" header="0" footer="0"/>
  <pageSetup paperSize="9" scale="88" orientation="portrait" r:id="rId1"/>
  <headerFooter alignWithMargins="0"/>
  <colBreaks count="1" manualBreakCount="1">
    <brk id="9" max="1048575" man="1"/>
  </col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M115"/>
  <sheetViews>
    <sheetView workbookViewId="0"/>
  </sheetViews>
  <sheetFormatPr defaultRowHeight="12" x14ac:dyDescent="0.2"/>
  <cols>
    <col min="1" max="1" width="3.28515625" style="10" customWidth="1"/>
    <col min="2" max="2" width="40.7109375" style="10" customWidth="1"/>
    <col min="3" max="3" width="4.85546875" style="10" customWidth="1"/>
    <col min="4" max="4" width="10.28515625" style="10" bestFit="1" customWidth="1"/>
    <col min="5" max="5" width="4.85546875" style="10" customWidth="1"/>
    <col min="6" max="6" width="9.7109375" style="10" customWidth="1"/>
    <col min="7" max="7" width="9.140625" style="63"/>
    <col min="8" max="8" width="9.140625" style="10"/>
    <col min="9" max="9" width="6.5703125" style="23" customWidth="1"/>
    <col min="10" max="10" width="9.140625" style="10"/>
    <col min="11" max="11" width="0" style="10" hidden="1" customWidth="1"/>
    <col min="12" max="12" width="9.140625" style="10" hidden="1" customWidth="1"/>
    <col min="13" max="13" width="0" style="10" hidden="1" customWidth="1"/>
    <col min="14" max="16384" width="9.140625" style="10"/>
  </cols>
  <sheetData>
    <row r="1" spans="1:9" x14ac:dyDescent="0.2">
      <c r="C1" s="10">
        <v>2</v>
      </c>
      <c r="D1" s="10">
        <v>3</v>
      </c>
      <c r="F1" s="10">
        <v>6</v>
      </c>
      <c r="G1" s="63">
        <v>7</v>
      </c>
      <c r="H1" s="10">
        <v>8</v>
      </c>
    </row>
    <row r="2" spans="1:9" hidden="1" x14ac:dyDescent="0.2">
      <c r="G2" s="10"/>
    </row>
    <row r="3" spans="1:9" x14ac:dyDescent="0.2">
      <c r="A3" s="10">
        <v>1</v>
      </c>
      <c r="B3" s="95" t="s">
        <v>116</v>
      </c>
      <c r="C3" s="27" t="s">
        <v>117</v>
      </c>
      <c r="D3" s="27" t="s">
        <v>117</v>
      </c>
      <c r="E3" s="27" t="s">
        <v>117</v>
      </c>
      <c r="F3" s="27" t="s">
        <v>117</v>
      </c>
      <c r="G3" s="27" t="s">
        <v>117</v>
      </c>
      <c r="H3" s="27" t="s">
        <v>117</v>
      </c>
      <c r="I3" s="27" t="s">
        <v>117</v>
      </c>
    </row>
    <row r="4" spans="1:9" x14ac:dyDescent="0.2">
      <c r="A4" s="10">
        <v>1</v>
      </c>
      <c r="B4" s="95" t="s">
        <v>0</v>
      </c>
      <c r="C4" s="24" t="s">
        <v>117</v>
      </c>
      <c r="D4" s="24" t="s">
        <v>117</v>
      </c>
      <c r="E4" s="24" t="s">
        <v>117</v>
      </c>
      <c r="F4" s="24" t="s">
        <v>117</v>
      </c>
      <c r="G4" s="24" t="s">
        <v>117</v>
      </c>
      <c r="H4" s="24" t="s">
        <v>117</v>
      </c>
      <c r="I4" s="25" t="s">
        <v>117</v>
      </c>
    </row>
    <row r="5" spans="1:9" x14ac:dyDescent="0.2">
      <c r="A5" s="10">
        <v>1</v>
      </c>
      <c r="B5" s="24" t="s">
        <v>117</v>
      </c>
      <c r="C5" s="24" t="s">
        <v>117</v>
      </c>
      <c r="D5" s="61" t="s">
        <v>117</v>
      </c>
      <c r="E5" s="62" t="s">
        <v>117</v>
      </c>
      <c r="F5" s="62" t="s">
        <v>117</v>
      </c>
      <c r="G5" s="175" t="s">
        <v>118</v>
      </c>
      <c r="H5" s="62"/>
      <c r="I5" s="61" t="s">
        <v>117</v>
      </c>
    </row>
    <row r="6" spans="1:9" x14ac:dyDescent="0.2">
      <c r="A6" s="10">
        <v>1</v>
      </c>
      <c r="B6" s="79" t="s">
        <v>119</v>
      </c>
      <c r="C6" s="24" t="s">
        <v>117</v>
      </c>
      <c r="D6" s="61" t="s">
        <v>117</v>
      </c>
      <c r="E6" s="62" t="s">
        <v>117</v>
      </c>
      <c r="F6" s="62" t="s">
        <v>117</v>
      </c>
      <c r="G6" s="62" t="s">
        <v>117</v>
      </c>
      <c r="H6" s="62" t="s">
        <v>117</v>
      </c>
      <c r="I6" s="61" t="s">
        <v>117</v>
      </c>
    </row>
    <row r="7" spans="1:9" x14ac:dyDescent="0.2">
      <c r="A7" s="10">
        <v>1</v>
      </c>
      <c r="B7" s="95" t="s">
        <v>259</v>
      </c>
      <c r="C7" s="24" t="s">
        <v>117</v>
      </c>
      <c r="D7" s="61" t="s">
        <v>117</v>
      </c>
      <c r="E7" s="62" t="s">
        <v>117</v>
      </c>
      <c r="F7" s="62" t="s">
        <v>117</v>
      </c>
      <c r="G7" s="62" t="s">
        <v>117</v>
      </c>
      <c r="H7" s="62" t="s">
        <v>117</v>
      </c>
      <c r="I7" s="61" t="s">
        <v>117</v>
      </c>
    </row>
    <row r="8" spans="1:9" x14ac:dyDescent="0.2">
      <c r="A8" s="10">
        <v>1</v>
      </c>
      <c r="B8" s="24" t="s">
        <v>117</v>
      </c>
      <c r="C8" s="24" t="s">
        <v>117</v>
      </c>
      <c r="D8" s="61" t="s">
        <v>117</v>
      </c>
      <c r="E8" s="62" t="s">
        <v>117</v>
      </c>
      <c r="F8" s="62" t="s">
        <v>117</v>
      </c>
      <c r="G8" s="62" t="s">
        <v>117</v>
      </c>
      <c r="H8" s="62" t="s">
        <v>117</v>
      </c>
      <c r="I8" s="61" t="s">
        <v>117</v>
      </c>
    </row>
    <row r="9" spans="1:9" x14ac:dyDescent="0.2">
      <c r="A9" s="10">
        <v>1</v>
      </c>
      <c r="B9" s="95" t="s">
        <v>120</v>
      </c>
      <c r="C9" s="95" t="s">
        <v>117</v>
      </c>
      <c r="D9" s="101" t="s">
        <v>117</v>
      </c>
      <c r="E9" s="102" t="s">
        <v>117</v>
      </c>
      <c r="F9" s="102" t="s">
        <v>117</v>
      </c>
      <c r="G9" s="144">
        <v>25000</v>
      </c>
      <c r="H9" s="145" t="s">
        <v>1</v>
      </c>
      <c r="I9" s="61" t="s">
        <v>117</v>
      </c>
    </row>
    <row r="10" spans="1:9" x14ac:dyDescent="0.2">
      <c r="A10" s="10">
        <v>1</v>
      </c>
      <c r="B10" s="24" t="s">
        <v>117</v>
      </c>
      <c r="C10" s="24" t="s">
        <v>117</v>
      </c>
      <c r="D10" s="61" t="s">
        <v>117</v>
      </c>
      <c r="E10" s="62" t="s">
        <v>117</v>
      </c>
      <c r="F10" s="62" t="s">
        <v>117</v>
      </c>
      <c r="G10" s="96" t="s">
        <v>117</v>
      </c>
      <c r="H10" s="97" t="s">
        <v>117</v>
      </c>
      <c r="I10" s="61" t="s">
        <v>117</v>
      </c>
    </row>
    <row r="11" spans="1:9" x14ac:dyDescent="0.2">
      <c r="A11" s="10">
        <v>1</v>
      </c>
      <c r="B11" s="24" t="s">
        <v>121</v>
      </c>
      <c r="C11" s="24" t="s">
        <v>117</v>
      </c>
      <c r="D11" s="61" t="s">
        <v>117</v>
      </c>
      <c r="E11" s="62" t="s">
        <v>117</v>
      </c>
      <c r="F11" s="62" t="s">
        <v>117</v>
      </c>
      <c r="G11" s="179">
        <v>27777.777777777777</v>
      </c>
      <c r="H11" s="97" t="s">
        <v>1</v>
      </c>
      <c r="I11" s="61" t="s">
        <v>117</v>
      </c>
    </row>
    <row r="12" spans="1:9" x14ac:dyDescent="0.2">
      <c r="A12" s="10">
        <v>1</v>
      </c>
      <c r="B12" s="24" t="s">
        <v>122</v>
      </c>
      <c r="C12" s="24" t="s">
        <v>117</v>
      </c>
      <c r="D12" s="61" t="s">
        <v>117</v>
      </c>
      <c r="E12" s="62" t="s">
        <v>117</v>
      </c>
      <c r="F12" s="62" t="s">
        <v>117</v>
      </c>
      <c r="G12" s="179">
        <v>10</v>
      </c>
      <c r="H12" s="73" t="s">
        <v>2</v>
      </c>
      <c r="I12" s="61" t="s">
        <v>117</v>
      </c>
    </row>
    <row r="13" spans="1:9" x14ac:dyDescent="0.2">
      <c r="A13" s="10">
        <v>1</v>
      </c>
      <c r="B13" s="24" t="s">
        <v>117</v>
      </c>
      <c r="C13" s="24" t="s">
        <v>117</v>
      </c>
      <c r="D13" s="61" t="s">
        <v>117</v>
      </c>
      <c r="E13" s="62" t="s">
        <v>117</v>
      </c>
      <c r="F13" s="62" t="s">
        <v>117</v>
      </c>
      <c r="G13" s="179" t="s">
        <v>117</v>
      </c>
      <c r="H13" s="62" t="s">
        <v>117</v>
      </c>
      <c r="I13" s="61" t="s">
        <v>117</v>
      </c>
    </row>
    <row r="14" spans="1:9" hidden="1" x14ac:dyDescent="0.2">
      <c r="A14" s="10">
        <v>0</v>
      </c>
      <c r="B14" s="24" t="s">
        <v>117</v>
      </c>
      <c r="C14" s="24" t="s">
        <v>117</v>
      </c>
      <c r="D14" s="61" t="s">
        <v>117</v>
      </c>
      <c r="E14" s="62" t="s">
        <v>117</v>
      </c>
      <c r="F14" s="62" t="s">
        <v>117</v>
      </c>
      <c r="G14" s="40" t="s">
        <v>117</v>
      </c>
      <c r="H14" s="73" t="s">
        <v>117</v>
      </c>
      <c r="I14" s="61" t="s">
        <v>117</v>
      </c>
    </row>
    <row r="15" spans="1:9" x14ac:dyDescent="0.2">
      <c r="A15" s="10">
        <v>1</v>
      </c>
      <c r="B15" s="24" t="s">
        <v>123</v>
      </c>
      <c r="C15" s="24" t="s">
        <v>117</v>
      </c>
      <c r="D15" s="61" t="s">
        <v>117</v>
      </c>
      <c r="E15" s="62" t="s">
        <v>117</v>
      </c>
      <c r="F15" s="62" t="s">
        <v>117</v>
      </c>
      <c r="G15" s="247">
        <v>0.5</v>
      </c>
      <c r="H15" s="73" t="s">
        <v>3</v>
      </c>
      <c r="I15" s="61" t="s">
        <v>117</v>
      </c>
    </row>
    <row r="16" spans="1:9" x14ac:dyDescent="0.2">
      <c r="A16" s="10">
        <v>1</v>
      </c>
      <c r="B16" s="24" t="s">
        <v>124</v>
      </c>
      <c r="C16" s="24" t="s">
        <v>117</v>
      </c>
      <c r="D16" s="61" t="s">
        <v>117</v>
      </c>
      <c r="E16" s="62" t="s">
        <v>117</v>
      </c>
      <c r="F16" s="62" t="s">
        <v>117</v>
      </c>
      <c r="G16" s="179">
        <v>1</v>
      </c>
      <c r="H16" s="73" t="s">
        <v>125</v>
      </c>
      <c r="I16" s="61" t="s">
        <v>117</v>
      </c>
    </row>
    <row r="17" spans="1:12" x14ac:dyDescent="0.2">
      <c r="A17" s="10">
        <v>1</v>
      </c>
      <c r="B17" s="24" t="s">
        <v>117</v>
      </c>
      <c r="C17" s="24" t="s">
        <v>117</v>
      </c>
      <c r="D17" s="61" t="s">
        <v>117</v>
      </c>
      <c r="E17" s="62" t="s">
        <v>117</v>
      </c>
      <c r="F17" s="62" t="s">
        <v>117</v>
      </c>
      <c r="G17" s="179" t="s">
        <v>117</v>
      </c>
      <c r="H17" s="73" t="s">
        <v>117</v>
      </c>
      <c r="I17" s="61" t="s">
        <v>117</v>
      </c>
    </row>
    <row r="18" spans="1:12" x14ac:dyDescent="0.2">
      <c r="A18" s="10">
        <v>1</v>
      </c>
      <c r="B18" s="24" t="s">
        <v>126</v>
      </c>
      <c r="C18" s="25" t="s">
        <v>117</v>
      </c>
      <c r="D18" s="25" t="s">
        <v>117</v>
      </c>
      <c r="E18" s="25" t="s">
        <v>117</v>
      </c>
      <c r="F18" s="25" t="s">
        <v>117</v>
      </c>
      <c r="G18" s="179">
        <v>15.391999999999999</v>
      </c>
      <c r="H18" s="73" t="s">
        <v>2</v>
      </c>
      <c r="I18" s="25" t="s">
        <v>117</v>
      </c>
    </row>
    <row r="19" spans="1:12" x14ac:dyDescent="0.2">
      <c r="A19" s="10">
        <v>1</v>
      </c>
      <c r="B19" s="24" t="s">
        <v>117</v>
      </c>
      <c r="C19" s="25" t="s">
        <v>117</v>
      </c>
      <c r="D19" s="61" t="s">
        <v>117</v>
      </c>
      <c r="E19" s="62" t="s">
        <v>117</v>
      </c>
      <c r="F19" s="62" t="s">
        <v>117</v>
      </c>
      <c r="G19" s="62" t="s">
        <v>117</v>
      </c>
      <c r="H19" s="62" t="s">
        <v>117</v>
      </c>
      <c r="I19" s="61" t="s">
        <v>117</v>
      </c>
    </row>
    <row r="20" spans="1:12" hidden="1" x14ac:dyDescent="0.2">
      <c r="A20" s="10">
        <v>0</v>
      </c>
      <c r="B20" s="24" t="s">
        <v>117</v>
      </c>
      <c r="C20" s="27" t="s">
        <v>117</v>
      </c>
      <c r="D20" s="27" t="s">
        <v>117</v>
      </c>
      <c r="E20" s="24" t="s">
        <v>117</v>
      </c>
      <c r="F20" s="28" t="s">
        <v>117</v>
      </c>
      <c r="G20" s="27" t="s">
        <v>117</v>
      </c>
      <c r="H20" s="24" t="s">
        <v>117</v>
      </c>
      <c r="I20" s="25" t="s">
        <v>117</v>
      </c>
    </row>
    <row r="21" spans="1:12" x14ac:dyDescent="0.2">
      <c r="A21" s="10">
        <v>1</v>
      </c>
      <c r="B21" s="24" t="s">
        <v>128</v>
      </c>
      <c r="C21" s="27" t="s">
        <v>117</v>
      </c>
      <c r="D21" s="27" t="s">
        <v>117</v>
      </c>
      <c r="E21" s="24" t="s">
        <v>117</v>
      </c>
      <c r="F21" s="24" t="s">
        <v>117</v>
      </c>
      <c r="G21" s="200">
        <v>40000</v>
      </c>
      <c r="H21" s="24" t="s">
        <v>129</v>
      </c>
      <c r="I21" s="24" t="s">
        <v>117</v>
      </c>
    </row>
    <row r="22" spans="1:12" hidden="1" x14ac:dyDescent="0.2">
      <c r="A22" s="10">
        <v>0</v>
      </c>
      <c r="B22" s="24" t="s">
        <v>117</v>
      </c>
      <c r="C22" s="27" t="s">
        <v>117</v>
      </c>
      <c r="D22" s="29" t="s">
        <v>117</v>
      </c>
      <c r="E22" s="24" t="s">
        <v>117</v>
      </c>
      <c r="F22" s="28" t="s">
        <v>117</v>
      </c>
      <c r="G22" s="27" t="s">
        <v>117</v>
      </c>
      <c r="H22" s="24" t="s">
        <v>117</v>
      </c>
      <c r="I22" s="24" t="s">
        <v>117</v>
      </c>
    </row>
    <row r="23" spans="1:12" x14ac:dyDescent="0.2">
      <c r="A23" s="10">
        <v>1</v>
      </c>
      <c r="B23" s="24" t="s">
        <v>260</v>
      </c>
      <c r="C23" s="27" t="s">
        <v>117</v>
      </c>
      <c r="D23" s="29" t="s">
        <v>117</v>
      </c>
      <c r="E23" s="24" t="s">
        <v>117</v>
      </c>
      <c r="F23" s="28" t="s">
        <v>117</v>
      </c>
      <c r="G23" s="32" t="s">
        <v>105</v>
      </c>
      <c r="H23" s="24" t="s">
        <v>117</v>
      </c>
      <c r="I23" s="24" t="s">
        <v>117</v>
      </c>
    </row>
    <row r="24" spans="1:12" ht="13.5" x14ac:dyDescent="0.2">
      <c r="A24" s="10">
        <v>1</v>
      </c>
      <c r="B24" s="24" t="s">
        <v>261</v>
      </c>
      <c r="C24" s="27" t="s">
        <v>117</v>
      </c>
      <c r="D24" s="29" t="s">
        <v>117</v>
      </c>
      <c r="E24" s="58" t="s">
        <v>117</v>
      </c>
      <c r="F24" s="28" t="s">
        <v>117</v>
      </c>
      <c r="G24" s="32" t="s">
        <v>104</v>
      </c>
      <c r="H24" s="24"/>
      <c r="I24" s="24"/>
    </row>
    <row r="25" spans="1:12" hidden="1" x14ac:dyDescent="0.2">
      <c r="A25" s="10">
        <v>0</v>
      </c>
      <c r="B25" s="24" t="s">
        <v>117</v>
      </c>
      <c r="C25" s="27" t="s">
        <v>117</v>
      </c>
      <c r="D25" s="27" t="s">
        <v>117</v>
      </c>
      <c r="E25" s="24" t="s">
        <v>117</v>
      </c>
      <c r="F25" s="28" t="s">
        <v>117</v>
      </c>
      <c r="G25" s="27" t="s">
        <v>117</v>
      </c>
      <c r="H25" s="24" t="s">
        <v>117</v>
      </c>
      <c r="I25" s="24" t="s">
        <v>117</v>
      </c>
    </row>
    <row r="26" spans="1:12" hidden="1" x14ac:dyDescent="0.2">
      <c r="A26" s="10">
        <v>0</v>
      </c>
      <c r="B26" s="24" t="s">
        <v>117</v>
      </c>
      <c r="C26" s="27" t="s">
        <v>117</v>
      </c>
      <c r="D26" s="29" t="s">
        <v>117</v>
      </c>
      <c r="E26" s="24" t="s">
        <v>117</v>
      </c>
      <c r="F26" s="28" t="s">
        <v>117</v>
      </c>
      <c r="G26" s="27" t="s">
        <v>117</v>
      </c>
      <c r="H26" s="24" t="s">
        <v>117</v>
      </c>
      <c r="I26" s="24" t="s">
        <v>117</v>
      </c>
    </row>
    <row r="27" spans="1:12" hidden="1" x14ac:dyDescent="0.2">
      <c r="A27" s="10">
        <v>0</v>
      </c>
      <c r="B27" s="24" t="s">
        <v>117</v>
      </c>
      <c r="C27" s="27" t="s">
        <v>117</v>
      </c>
      <c r="D27" s="27" t="s">
        <v>117</v>
      </c>
      <c r="E27" s="24" t="s">
        <v>117</v>
      </c>
      <c r="F27" s="28" t="s">
        <v>117</v>
      </c>
      <c r="G27" s="27" t="s">
        <v>117</v>
      </c>
      <c r="H27" s="24" t="s">
        <v>117</v>
      </c>
      <c r="I27" s="24" t="s">
        <v>117</v>
      </c>
    </row>
    <row r="28" spans="1:12" x14ac:dyDescent="0.2">
      <c r="A28" s="10">
        <v>1</v>
      </c>
      <c r="B28" s="24"/>
      <c r="C28" s="27" t="s">
        <v>117</v>
      </c>
      <c r="D28" s="61" t="s">
        <v>117</v>
      </c>
      <c r="E28" s="62" t="s">
        <v>117</v>
      </c>
      <c r="F28" s="62" t="s">
        <v>117</v>
      </c>
      <c r="G28" s="62" t="s">
        <v>117</v>
      </c>
      <c r="H28" s="62" t="s">
        <v>117</v>
      </c>
      <c r="I28" s="61" t="s">
        <v>117</v>
      </c>
      <c r="L28" s="10" t="s">
        <v>9</v>
      </c>
    </row>
    <row r="29" spans="1:12" x14ac:dyDescent="0.2">
      <c r="A29" s="10">
        <v>1</v>
      </c>
      <c r="B29" s="159">
        <v>0</v>
      </c>
      <c r="C29" s="160" t="s">
        <v>117</v>
      </c>
      <c r="D29" s="161" t="s">
        <v>130</v>
      </c>
      <c r="E29" s="162" t="s">
        <v>117</v>
      </c>
      <c r="F29" s="162" t="s">
        <v>131</v>
      </c>
      <c r="G29" s="162" t="s">
        <v>132</v>
      </c>
      <c r="H29" s="162" t="s">
        <v>117</v>
      </c>
      <c r="I29" s="161" t="s">
        <v>133</v>
      </c>
    </row>
    <row r="30" spans="1:12" x14ac:dyDescent="0.2">
      <c r="A30" s="10">
        <v>1</v>
      </c>
      <c r="B30" s="163" t="s">
        <v>134</v>
      </c>
      <c r="C30" s="164" t="s">
        <v>117</v>
      </c>
      <c r="D30" s="165" t="s">
        <v>3</v>
      </c>
      <c r="E30" s="165" t="s">
        <v>117</v>
      </c>
      <c r="F30" s="165" t="s">
        <v>135</v>
      </c>
      <c r="G30" s="165" t="s">
        <v>108</v>
      </c>
      <c r="H30" s="165" t="s">
        <v>117</v>
      </c>
      <c r="I30" s="166" t="s">
        <v>136</v>
      </c>
    </row>
    <row r="31" spans="1:12" x14ac:dyDescent="0.2">
      <c r="A31" s="10">
        <v>1</v>
      </c>
      <c r="B31" s="90" t="s">
        <v>137</v>
      </c>
      <c r="C31" s="91" t="s">
        <v>117</v>
      </c>
      <c r="D31" s="91" t="s">
        <v>117</v>
      </c>
      <c r="E31" s="91" t="s">
        <v>117</v>
      </c>
      <c r="F31" s="91" t="s">
        <v>117</v>
      </c>
      <c r="G31" s="91" t="s">
        <v>117</v>
      </c>
      <c r="H31" s="91">
        <v>129.94797327108066</v>
      </c>
      <c r="I31" s="27" t="s">
        <v>117</v>
      </c>
      <c r="L31" s="63">
        <f>+H31</f>
        <v>129.94797327108066</v>
      </c>
    </row>
    <row r="32" spans="1:12" hidden="1" x14ac:dyDescent="0.2">
      <c r="A32" s="10">
        <v>0</v>
      </c>
      <c r="B32" s="11" t="s">
        <v>262</v>
      </c>
      <c r="C32" s="75" t="s">
        <v>117</v>
      </c>
      <c r="D32" s="7" t="s">
        <v>117</v>
      </c>
      <c r="E32" s="9" t="s">
        <v>117</v>
      </c>
      <c r="F32" s="81" t="s">
        <v>117</v>
      </c>
      <c r="G32" s="24" t="s">
        <v>117</v>
      </c>
      <c r="H32" s="24" t="s">
        <v>117</v>
      </c>
      <c r="I32" s="24" t="s">
        <v>117</v>
      </c>
    </row>
    <row r="33" spans="1:13" x14ac:dyDescent="0.2">
      <c r="A33" s="10">
        <v>1</v>
      </c>
      <c r="B33" s="26" t="s">
        <v>139</v>
      </c>
      <c r="C33" s="27" t="s">
        <v>117</v>
      </c>
      <c r="D33" s="27">
        <v>15000</v>
      </c>
      <c r="E33" s="27" t="s">
        <v>117</v>
      </c>
      <c r="F33" s="71">
        <v>8.6631982180720435E-3</v>
      </c>
      <c r="G33" s="27">
        <v>129.94797327108066</v>
      </c>
      <c r="H33" s="27" t="s">
        <v>117</v>
      </c>
      <c r="I33" s="27">
        <v>0.49769409104232853</v>
      </c>
    </row>
    <row r="34" spans="1:13" x14ac:dyDescent="0.2">
      <c r="A34" s="10">
        <v>1</v>
      </c>
      <c r="B34" s="43" t="s">
        <v>140</v>
      </c>
      <c r="C34" s="91" t="s">
        <v>117</v>
      </c>
      <c r="D34" s="91" t="s">
        <v>117</v>
      </c>
      <c r="E34" s="91" t="s">
        <v>117</v>
      </c>
      <c r="F34" s="93" t="s">
        <v>117</v>
      </c>
      <c r="G34" s="91" t="s">
        <v>117</v>
      </c>
      <c r="H34" s="91">
        <v>8314.0897931146192</v>
      </c>
      <c r="I34" s="27" t="s">
        <v>117</v>
      </c>
      <c r="L34" s="10">
        <f>SUBTOTAL(9,G35:G52)</f>
        <v>8314.0897931146192</v>
      </c>
    </row>
    <row r="35" spans="1:13" x14ac:dyDescent="0.2">
      <c r="A35" s="10">
        <v>1</v>
      </c>
      <c r="B35" s="26" t="s">
        <v>142</v>
      </c>
      <c r="C35" s="27" t="s">
        <v>117</v>
      </c>
      <c r="D35" s="27">
        <v>40000</v>
      </c>
      <c r="E35" s="27" t="s">
        <v>117</v>
      </c>
      <c r="F35" s="71">
        <v>9.2600000000000002E-2</v>
      </c>
      <c r="G35" s="27">
        <v>3704</v>
      </c>
      <c r="H35" s="27" t="s">
        <v>117</v>
      </c>
      <c r="I35" s="27">
        <v>14.186130547609229</v>
      </c>
      <c r="M35" s="63"/>
    </row>
    <row r="36" spans="1:13" x14ac:dyDescent="0.2">
      <c r="A36" s="10">
        <v>1</v>
      </c>
      <c r="B36" s="26" t="s">
        <v>141</v>
      </c>
      <c r="C36" s="27" t="s">
        <v>117</v>
      </c>
      <c r="D36" s="27">
        <v>40000</v>
      </c>
      <c r="E36" s="27" t="s">
        <v>117</v>
      </c>
      <c r="F36" s="71">
        <v>6.1800000000000001E-2</v>
      </c>
      <c r="G36" s="27">
        <v>2472</v>
      </c>
      <c r="H36" s="27" t="s">
        <v>117</v>
      </c>
      <c r="I36" s="27">
        <v>9.4676335620113434</v>
      </c>
    </row>
    <row r="37" spans="1:13" x14ac:dyDescent="0.2">
      <c r="A37" s="10">
        <v>1</v>
      </c>
      <c r="B37" s="26" t="s">
        <v>143</v>
      </c>
      <c r="C37" s="27" t="s">
        <v>117</v>
      </c>
      <c r="D37" s="27">
        <v>10</v>
      </c>
      <c r="E37" s="27" t="s">
        <v>117</v>
      </c>
      <c r="F37" s="71">
        <v>4.76</v>
      </c>
      <c r="G37" s="27">
        <v>47.599999999999994</v>
      </c>
      <c r="H37" s="27" t="s">
        <v>117</v>
      </c>
      <c r="I37" s="27">
        <v>0.18230556535264558</v>
      </c>
    </row>
    <row r="38" spans="1:13" x14ac:dyDescent="0.2">
      <c r="A38" s="10">
        <v>1</v>
      </c>
      <c r="B38" s="11" t="s">
        <v>263</v>
      </c>
      <c r="C38" s="75" t="s">
        <v>117</v>
      </c>
      <c r="D38" s="27">
        <v>10</v>
      </c>
      <c r="E38" s="9" t="s">
        <v>117</v>
      </c>
      <c r="F38" s="28">
        <v>6.8899999999999988</v>
      </c>
      <c r="G38" s="27">
        <v>68.899999999999991</v>
      </c>
      <c r="H38" s="24" t="s">
        <v>117</v>
      </c>
      <c r="I38" s="24">
        <v>0.26388347589910255</v>
      </c>
    </row>
    <row r="39" spans="1:13" x14ac:dyDescent="0.2">
      <c r="A39" s="10">
        <v>1</v>
      </c>
      <c r="B39" s="11" t="s">
        <v>146</v>
      </c>
      <c r="C39" s="75" t="s">
        <v>117</v>
      </c>
      <c r="D39" s="82">
        <v>631.71064040629255</v>
      </c>
      <c r="E39" s="9" t="s">
        <v>117</v>
      </c>
      <c r="F39" s="13">
        <v>0.30576103448271852</v>
      </c>
      <c r="G39" s="27">
        <v>193.15249890436863</v>
      </c>
      <c r="H39" s="24" t="s">
        <v>117</v>
      </c>
      <c r="I39" s="24">
        <v>0.73976419142935268</v>
      </c>
    </row>
    <row r="40" spans="1:13" hidden="1" x14ac:dyDescent="0.2">
      <c r="A40" s="10">
        <v>0</v>
      </c>
      <c r="B40" s="11" t="s">
        <v>53</v>
      </c>
      <c r="C40" s="75" t="s">
        <v>117</v>
      </c>
      <c r="D40" s="82">
        <v>124.66666666666666</v>
      </c>
      <c r="E40" s="9" t="s">
        <v>117</v>
      </c>
      <c r="F40" s="13" t="s">
        <v>117</v>
      </c>
      <c r="G40" s="27" t="s">
        <v>117</v>
      </c>
      <c r="H40" s="24" t="s">
        <v>117</v>
      </c>
      <c r="I40" s="24" t="s">
        <v>117</v>
      </c>
    </row>
    <row r="41" spans="1:13" hidden="1" x14ac:dyDescent="0.2">
      <c r="A41" s="10">
        <v>0</v>
      </c>
      <c r="B41" s="26" t="s">
        <v>12</v>
      </c>
      <c r="C41" s="27" t="s">
        <v>117</v>
      </c>
      <c r="D41" s="27">
        <v>20</v>
      </c>
      <c r="E41" s="27" t="s">
        <v>117</v>
      </c>
      <c r="F41" s="70" t="s">
        <v>117</v>
      </c>
      <c r="G41" s="27" t="s">
        <v>117</v>
      </c>
      <c r="H41" s="27" t="s">
        <v>117</v>
      </c>
      <c r="I41" s="27" t="s">
        <v>117</v>
      </c>
    </row>
    <row r="42" spans="1:13" hidden="1" x14ac:dyDescent="0.2">
      <c r="A42" s="10">
        <v>0</v>
      </c>
      <c r="B42" s="26" t="s">
        <v>54</v>
      </c>
      <c r="C42" s="27" t="s">
        <v>117</v>
      </c>
      <c r="D42" s="27">
        <v>110</v>
      </c>
      <c r="E42" s="27" t="s">
        <v>117</v>
      </c>
      <c r="F42" s="71" t="s">
        <v>117</v>
      </c>
      <c r="G42" s="27" t="s">
        <v>117</v>
      </c>
      <c r="H42" s="27" t="s">
        <v>117</v>
      </c>
      <c r="I42" s="27" t="s">
        <v>117</v>
      </c>
    </row>
    <row r="43" spans="1:13" x14ac:dyDescent="0.2">
      <c r="A43" s="10">
        <v>1</v>
      </c>
      <c r="B43" s="26" t="s">
        <v>147</v>
      </c>
      <c r="C43" s="27" t="s">
        <v>117</v>
      </c>
      <c r="D43" s="27" t="s">
        <v>117</v>
      </c>
      <c r="E43" s="27" t="s">
        <v>117</v>
      </c>
      <c r="F43" s="71" t="s">
        <v>117</v>
      </c>
      <c r="G43" s="27">
        <v>752.71588479262755</v>
      </c>
      <c r="H43" s="27" t="s">
        <v>117</v>
      </c>
      <c r="I43" s="27">
        <v>2.8828633388032947</v>
      </c>
    </row>
    <row r="44" spans="1:13" hidden="1" x14ac:dyDescent="0.2">
      <c r="A44" s="10">
        <v>0</v>
      </c>
      <c r="B44" s="26" t="s">
        <v>216</v>
      </c>
      <c r="C44" s="27" t="s">
        <v>117</v>
      </c>
      <c r="D44" s="27">
        <v>0.4</v>
      </c>
      <c r="E44" s="27" t="s">
        <v>117</v>
      </c>
      <c r="F44" s="71">
        <v>200.94</v>
      </c>
      <c r="G44" s="27">
        <v>80.376000000000005</v>
      </c>
      <c r="H44" s="27" t="s">
        <v>117</v>
      </c>
      <c r="I44" s="27">
        <v>0.30783596892403875</v>
      </c>
    </row>
    <row r="45" spans="1:13" hidden="1" x14ac:dyDescent="0.2">
      <c r="A45" s="10">
        <v>0</v>
      </c>
      <c r="B45" s="26" t="s">
        <v>151</v>
      </c>
      <c r="C45" s="27" t="s">
        <v>117</v>
      </c>
      <c r="D45" s="27">
        <v>4</v>
      </c>
      <c r="E45" s="27" t="s">
        <v>117</v>
      </c>
      <c r="F45" s="71">
        <v>26.52</v>
      </c>
      <c r="G45" s="27">
        <v>106.08</v>
      </c>
      <c r="H45" s="27" t="s">
        <v>117</v>
      </c>
      <c r="I45" s="27">
        <v>0.40628097421446735</v>
      </c>
    </row>
    <row r="46" spans="1:13" hidden="1" x14ac:dyDescent="0.2">
      <c r="A46" s="10">
        <v>0</v>
      </c>
      <c r="B46" s="26" t="s">
        <v>264</v>
      </c>
      <c r="C46" s="27" t="s">
        <v>117</v>
      </c>
      <c r="D46" s="27">
        <v>5</v>
      </c>
      <c r="E46" s="27" t="s">
        <v>117</v>
      </c>
      <c r="F46" s="71">
        <v>39.655000000000001</v>
      </c>
      <c r="G46" s="27">
        <v>198.27500000000001</v>
      </c>
      <c r="H46" s="27" t="s">
        <v>117</v>
      </c>
      <c r="I46" s="27">
        <v>0.75938310861965985</v>
      </c>
    </row>
    <row r="47" spans="1:13" hidden="1" x14ac:dyDescent="0.2">
      <c r="A47" s="10">
        <v>0</v>
      </c>
      <c r="B47" s="26" t="s">
        <v>227</v>
      </c>
      <c r="C47" s="27" t="s">
        <v>117</v>
      </c>
      <c r="D47" s="27">
        <v>1.2</v>
      </c>
      <c r="E47" s="27" t="s">
        <v>117</v>
      </c>
      <c r="F47" s="71" t="s">
        <v>117</v>
      </c>
      <c r="G47" s="27" t="s">
        <v>117</v>
      </c>
      <c r="H47" s="27" t="s">
        <v>117</v>
      </c>
      <c r="I47" s="27" t="s">
        <v>117</v>
      </c>
    </row>
    <row r="48" spans="1:13" hidden="1" x14ac:dyDescent="0.2">
      <c r="A48" s="10">
        <v>0</v>
      </c>
      <c r="B48" s="26" t="s">
        <v>250</v>
      </c>
      <c r="C48" s="27" t="s">
        <v>117</v>
      </c>
      <c r="D48" s="27">
        <v>2</v>
      </c>
      <c r="E48" s="27" t="s">
        <v>117</v>
      </c>
      <c r="F48" s="71">
        <v>119.48</v>
      </c>
      <c r="G48" s="27">
        <v>238.96</v>
      </c>
      <c r="H48" s="27" t="s">
        <v>117</v>
      </c>
      <c r="I48" s="27">
        <v>0.91520457766109653</v>
      </c>
    </row>
    <row r="49" spans="1:12" hidden="1" x14ac:dyDescent="0.2">
      <c r="A49" s="10">
        <v>0</v>
      </c>
      <c r="B49" s="26" t="s">
        <v>209</v>
      </c>
      <c r="C49" s="27" t="s">
        <v>117</v>
      </c>
      <c r="D49" s="27">
        <v>12</v>
      </c>
      <c r="E49" s="27" t="s">
        <v>117</v>
      </c>
      <c r="F49" s="71">
        <v>10.752073732718893</v>
      </c>
      <c r="G49" s="27">
        <v>129.02488479262672</v>
      </c>
      <c r="H49" s="27" t="s">
        <v>117</v>
      </c>
      <c r="I49" s="27">
        <v>0.49415870938402906</v>
      </c>
    </row>
    <row r="50" spans="1:12" x14ac:dyDescent="0.2">
      <c r="A50" s="10">
        <v>1</v>
      </c>
      <c r="B50" s="26" t="s">
        <v>265</v>
      </c>
      <c r="C50" s="27" t="s">
        <v>117</v>
      </c>
      <c r="D50" s="27">
        <v>8300</v>
      </c>
      <c r="E50" s="27" t="s">
        <v>117</v>
      </c>
      <c r="F50" s="71">
        <v>5.110424999999999E-2</v>
      </c>
      <c r="G50" s="27">
        <v>424.16527499999989</v>
      </c>
      <c r="H50" s="27" t="s">
        <v>117</v>
      </c>
      <c r="I50" s="27">
        <v>1.6245313080217518</v>
      </c>
    </row>
    <row r="51" spans="1:12" ht="12.75" customHeight="1" x14ac:dyDescent="0.2">
      <c r="A51" s="10">
        <v>1</v>
      </c>
      <c r="B51" s="26" t="s">
        <v>201</v>
      </c>
      <c r="C51" s="27" t="s">
        <v>117</v>
      </c>
      <c r="D51" s="27">
        <v>3572</v>
      </c>
      <c r="E51" s="27" t="s">
        <v>117</v>
      </c>
      <c r="F51" s="71">
        <v>0.06</v>
      </c>
      <c r="G51" s="27">
        <v>214.32</v>
      </c>
      <c r="H51" s="27" t="s">
        <v>117</v>
      </c>
      <c r="I51" s="27">
        <v>0.8208346379491388</v>
      </c>
    </row>
    <row r="52" spans="1:12" x14ac:dyDescent="0.2">
      <c r="A52" s="10">
        <v>1</v>
      </c>
      <c r="B52" s="26" t="s">
        <v>219</v>
      </c>
      <c r="C52" s="27" t="s">
        <v>117</v>
      </c>
      <c r="D52" s="27">
        <v>9000</v>
      </c>
      <c r="E52" s="27" t="s">
        <v>117</v>
      </c>
      <c r="F52" s="71">
        <v>4.8581792713069338E-2</v>
      </c>
      <c r="G52" s="27">
        <v>437.23613441762404</v>
      </c>
      <c r="H52" s="27" t="s">
        <v>117</v>
      </c>
      <c r="I52" s="27">
        <v>1.6745920310422331</v>
      </c>
      <c r="L52" s="63">
        <f>SUM(G53:G74)</f>
        <v>8969.7950453019293</v>
      </c>
    </row>
    <row r="53" spans="1:12" x14ac:dyDescent="0.2">
      <c r="A53" s="176">
        <v>1</v>
      </c>
      <c r="B53" s="43" t="s">
        <v>157</v>
      </c>
      <c r="C53" s="91" t="s">
        <v>117</v>
      </c>
      <c r="D53" s="91" t="s">
        <v>117</v>
      </c>
      <c r="E53" s="91" t="s">
        <v>117</v>
      </c>
      <c r="F53" s="93" t="s">
        <v>117</v>
      </c>
      <c r="G53" s="91" t="s">
        <v>117</v>
      </c>
      <c r="H53" s="91">
        <v>8969.7950453019293</v>
      </c>
      <c r="I53" s="27" t="s">
        <v>117</v>
      </c>
    </row>
    <row r="54" spans="1:12" x14ac:dyDescent="0.2">
      <c r="A54" s="10">
        <v>1</v>
      </c>
      <c r="B54" s="26" t="s">
        <v>158</v>
      </c>
      <c r="C54" s="27" t="s">
        <v>117</v>
      </c>
      <c r="D54" s="27">
        <v>1.4</v>
      </c>
      <c r="E54" s="27" t="s">
        <v>117</v>
      </c>
      <c r="F54" s="71">
        <v>45</v>
      </c>
      <c r="G54" s="27">
        <v>62.999999999999993</v>
      </c>
      <c r="H54" s="27" t="s">
        <v>117</v>
      </c>
      <c r="I54" s="27">
        <v>0.24128677767261916</v>
      </c>
    </row>
    <row r="55" spans="1:12" x14ac:dyDescent="0.2">
      <c r="A55" s="10">
        <v>1</v>
      </c>
      <c r="B55" s="11" t="s">
        <v>220</v>
      </c>
      <c r="C55" s="75" t="s">
        <v>117</v>
      </c>
      <c r="D55" s="27">
        <v>900</v>
      </c>
      <c r="E55" s="9" t="s">
        <v>117</v>
      </c>
      <c r="F55" s="28">
        <v>0.1396</v>
      </c>
      <c r="G55" s="27">
        <v>125.64</v>
      </c>
      <c r="H55" s="9" t="s">
        <v>117</v>
      </c>
      <c r="I55" s="24">
        <v>0.4811947737585377</v>
      </c>
    </row>
    <row r="56" spans="1:12" x14ac:dyDescent="0.2">
      <c r="A56" s="10">
        <v>1</v>
      </c>
      <c r="B56" s="11" t="s">
        <v>159</v>
      </c>
      <c r="C56" s="75" t="s">
        <v>117</v>
      </c>
      <c r="D56" s="27">
        <v>363</v>
      </c>
      <c r="E56" s="9" t="s">
        <v>117</v>
      </c>
      <c r="F56" s="154">
        <v>0.2</v>
      </c>
      <c r="G56" s="27">
        <v>72.600000000000009</v>
      </c>
      <c r="H56" s="9" t="s">
        <v>117</v>
      </c>
      <c r="I56" s="24">
        <v>0.27805428665130405</v>
      </c>
    </row>
    <row r="57" spans="1:12" x14ac:dyDescent="0.2">
      <c r="A57" s="10">
        <v>1</v>
      </c>
      <c r="B57" s="11" t="s">
        <v>160</v>
      </c>
      <c r="C57" s="75" t="s">
        <v>117</v>
      </c>
      <c r="D57" s="27">
        <v>2250000</v>
      </c>
      <c r="E57" s="9" t="s">
        <v>117</v>
      </c>
      <c r="F57" s="28">
        <v>2.5000000000000001E-4</v>
      </c>
      <c r="G57" s="27">
        <v>562.5</v>
      </c>
      <c r="H57" s="9" t="s">
        <v>117</v>
      </c>
      <c r="I57" s="24">
        <v>2.1543462292198146</v>
      </c>
    </row>
    <row r="58" spans="1:12" x14ac:dyDescent="0.2">
      <c r="A58" s="10">
        <v>1</v>
      </c>
      <c r="B58" s="11" t="s">
        <v>161</v>
      </c>
      <c r="C58" s="75" t="s">
        <v>117</v>
      </c>
      <c r="D58" s="27">
        <v>25000</v>
      </c>
      <c r="E58" s="9" t="s">
        <v>117</v>
      </c>
      <c r="F58" s="28">
        <v>0.05</v>
      </c>
      <c r="G58" s="27">
        <v>1250</v>
      </c>
      <c r="H58" s="9" t="s">
        <v>117</v>
      </c>
      <c r="I58" s="24">
        <v>4.7874360649329208</v>
      </c>
    </row>
    <row r="59" spans="1:12" x14ac:dyDescent="0.2">
      <c r="A59" s="10">
        <v>1</v>
      </c>
      <c r="B59" s="11" t="s">
        <v>162</v>
      </c>
      <c r="C59" s="75" t="s">
        <v>117</v>
      </c>
      <c r="D59" s="29">
        <v>1092.5</v>
      </c>
      <c r="E59" s="9" t="s">
        <v>117</v>
      </c>
      <c r="F59" s="28">
        <v>4.5353448275862052</v>
      </c>
      <c r="G59" s="7">
        <v>4954.8642241379293</v>
      </c>
      <c r="H59" s="9" t="s">
        <v>117</v>
      </c>
      <c r="I59" s="24">
        <v>18.97687654678704</v>
      </c>
    </row>
    <row r="60" spans="1:12" hidden="1" x14ac:dyDescent="0.2">
      <c r="A60" s="10">
        <v>0</v>
      </c>
      <c r="B60" s="11">
        <v>0</v>
      </c>
      <c r="C60" s="75" t="s">
        <v>117</v>
      </c>
      <c r="D60" s="29" t="s">
        <v>117</v>
      </c>
      <c r="E60" s="9" t="s">
        <v>117</v>
      </c>
      <c r="F60" s="9" t="s">
        <v>117</v>
      </c>
      <c r="G60" s="7" t="s">
        <v>117</v>
      </c>
      <c r="H60" s="9" t="s">
        <v>117</v>
      </c>
      <c r="I60" s="24" t="s">
        <v>117</v>
      </c>
    </row>
    <row r="61" spans="1:12" hidden="1" x14ac:dyDescent="0.2">
      <c r="A61" s="10">
        <v>0</v>
      </c>
      <c r="B61" s="11">
        <v>0</v>
      </c>
      <c r="C61" s="75" t="s">
        <v>117</v>
      </c>
      <c r="D61" s="29" t="s">
        <v>117</v>
      </c>
      <c r="E61" s="9" t="s">
        <v>117</v>
      </c>
      <c r="F61" s="9" t="s">
        <v>117</v>
      </c>
      <c r="G61" s="7" t="s">
        <v>117</v>
      </c>
      <c r="H61" s="9" t="s">
        <v>117</v>
      </c>
      <c r="I61" s="24" t="s">
        <v>117</v>
      </c>
    </row>
    <row r="62" spans="1:12" hidden="1" x14ac:dyDescent="0.2">
      <c r="A62" s="10">
        <v>0</v>
      </c>
      <c r="B62" s="11">
        <v>0</v>
      </c>
      <c r="C62" s="75" t="s">
        <v>117</v>
      </c>
      <c r="D62" s="29" t="s">
        <v>117</v>
      </c>
      <c r="E62" s="9" t="s">
        <v>117</v>
      </c>
      <c r="F62" s="9" t="s">
        <v>117</v>
      </c>
      <c r="G62" s="7" t="s">
        <v>117</v>
      </c>
      <c r="H62" s="9" t="s">
        <v>117</v>
      </c>
      <c r="I62" s="24" t="s">
        <v>117</v>
      </c>
    </row>
    <row r="63" spans="1:12" hidden="1" x14ac:dyDescent="0.2">
      <c r="A63" s="10">
        <v>0</v>
      </c>
      <c r="B63" s="11">
        <v>0</v>
      </c>
      <c r="C63" s="75" t="s">
        <v>117</v>
      </c>
      <c r="D63" s="29" t="s">
        <v>117</v>
      </c>
      <c r="E63" s="9" t="s">
        <v>117</v>
      </c>
      <c r="F63" s="9" t="s">
        <v>117</v>
      </c>
      <c r="G63" s="7" t="s">
        <v>117</v>
      </c>
      <c r="H63" s="9" t="s">
        <v>117</v>
      </c>
      <c r="I63" s="24" t="s">
        <v>117</v>
      </c>
    </row>
    <row r="64" spans="1:12" hidden="1" x14ac:dyDescent="0.2">
      <c r="A64" s="10">
        <v>0</v>
      </c>
      <c r="B64" s="11">
        <v>0</v>
      </c>
      <c r="C64" s="75" t="s">
        <v>117</v>
      </c>
      <c r="D64" s="29" t="s">
        <v>117</v>
      </c>
      <c r="E64" s="9" t="s">
        <v>117</v>
      </c>
      <c r="F64" s="9" t="s">
        <v>117</v>
      </c>
      <c r="G64" s="7" t="s">
        <v>117</v>
      </c>
      <c r="H64" s="9" t="s">
        <v>117</v>
      </c>
      <c r="I64" s="24" t="s">
        <v>117</v>
      </c>
    </row>
    <row r="65" spans="1:12" hidden="1" x14ac:dyDescent="0.2">
      <c r="A65" s="10">
        <v>0</v>
      </c>
      <c r="B65" s="11">
        <v>0</v>
      </c>
      <c r="C65" s="75" t="s">
        <v>117</v>
      </c>
      <c r="D65" s="29" t="s">
        <v>117</v>
      </c>
      <c r="E65" s="9" t="s">
        <v>117</v>
      </c>
      <c r="F65" s="9" t="s">
        <v>117</v>
      </c>
      <c r="G65" s="7" t="s">
        <v>117</v>
      </c>
      <c r="H65" s="9" t="s">
        <v>117</v>
      </c>
      <c r="I65" s="24" t="s">
        <v>117</v>
      </c>
    </row>
    <row r="66" spans="1:12" hidden="1" x14ac:dyDescent="0.2">
      <c r="A66" s="10">
        <v>0</v>
      </c>
      <c r="B66" s="11">
        <v>0</v>
      </c>
      <c r="C66" s="75" t="s">
        <v>117</v>
      </c>
      <c r="D66" s="29" t="s">
        <v>117</v>
      </c>
      <c r="E66" s="9" t="s">
        <v>117</v>
      </c>
      <c r="F66" s="9" t="s">
        <v>117</v>
      </c>
      <c r="G66" s="7" t="s">
        <v>117</v>
      </c>
      <c r="H66" s="9" t="s">
        <v>117</v>
      </c>
      <c r="I66" s="24" t="s">
        <v>117</v>
      </c>
    </row>
    <row r="67" spans="1:12" hidden="1" x14ac:dyDescent="0.2">
      <c r="A67" s="10">
        <v>0</v>
      </c>
      <c r="B67" s="11">
        <v>0</v>
      </c>
      <c r="C67" s="75" t="s">
        <v>117</v>
      </c>
      <c r="D67" s="29" t="s">
        <v>117</v>
      </c>
      <c r="E67" s="9" t="s">
        <v>117</v>
      </c>
      <c r="F67" s="9" t="s">
        <v>117</v>
      </c>
      <c r="G67" s="7" t="s">
        <v>117</v>
      </c>
      <c r="H67" s="9" t="s">
        <v>117</v>
      </c>
      <c r="I67" s="24" t="s">
        <v>117</v>
      </c>
    </row>
    <row r="68" spans="1:12" hidden="1" x14ac:dyDescent="0.2">
      <c r="A68" s="10">
        <v>0</v>
      </c>
      <c r="B68" s="11">
        <v>0</v>
      </c>
      <c r="C68" s="75" t="s">
        <v>117</v>
      </c>
      <c r="D68" s="29" t="s">
        <v>117</v>
      </c>
      <c r="E68" s="9" t="s">
        <v>117</v>
      </c>
      <c r="F68" s="9" t="s">
        <v>117</v>
      </c>
      <c r="G68" s="7" t="s">
        <v>117</v>
      </c>
      <c r="H68" s="9" t="s">
        <v>117</v>
      </c>
      <c r="I68" s="24" t="s">
        <v>117</v>
      </c>
    </row>
    <row r="69" spans="1:12" hidden="1" x14ac:dyDescent="0.2">
      <c r="A69" s="10">
        <v>0</v>
      </c>
      <c r="B69" s="11">
        <v>0</v>
      </c>
      <c r="C69" s="75" t="s">
        <v>117</v>
      </c>
      <c r="D69" s="29" t="s">
        <v>117</v>
      </c>
      <c r="E69" s="9" t="s">
        <v>117</v>
      </c>
      <c r="F69" s="9" t="s">
        <v>117</v>
      </c>
      <c r="G69" s="7" t="s">
        <v>117</v>
      </c>
      <c r="H69" s="9" t="s">
        <v>117</v>
      </c>
      <c r="I69" s="24" t="s">
        <v>117</v>
      </c>
    </row>
    <row r="70" spans="1:12" hidden="1" x14ac:dyDescent="0.2">
      <c r="A70" s="10">
        <v>0</v>
      </c>
      <c r="B70" s="11">
        <v>0</v>
      </c>
      <c r="C70" s="75" t="s">
        <v>117</v>
      </c>
      <c r="D70" s="29" t="s">
        <v>117</v>
      </c>
      <c r="E70" s="9" t="s">
        <v>117</v>
      </c>
      <c r="F70" s="9" t="s">
        <v>117</v>
      </c>
      <c r="G70" s="7" t="s">
        <v>117</v>
      </c>
      <c r="H70" s="9" t="s">
        <v>117</v>
      </c>
      <c r="I70" s="24" t="s">
        <v>117</v>
      </c>
    </row>
    <row r="71" spans="1:12" hidden="1" x14ac:dyDescent="0.2">
      <c r="A71" s="10">
        <v>0</v>
      </c>
      <c r="B71" s="11">
        <v>0</v>
      </c>
      <c r="C71" s="75" t="s">
        <v>117</v>
      </c>
      <c r="D71" s="29" t="s">
        <v>117</v>
      </c>
      <c r="E71" s="9" t="s">
        <v>117</v>
      </c>
      <c r="F71" s="9" t="s">
        <v>117</v>
      </c>
      <c r="G71" s="7" t="s">
        <v>117</v>
      </c>
      <c r="H71" s="9" t="s">
        <v>117</v>
      </c>
      <c r="I71" s="24" t="s">
        <v>117</v>
      </c>
    </row>
    <row r="72" spans="1:12" hidden="1" x14ac:dyDescent="0.2">
      <c r="A72" s="10">
        <v>0</v>
      </c>
      <c r="B72" s="11">
        <v>0</v>
      </c>
      <c r="C72" s="75" t="s">
        <v>117</v>
      </c>
      <c r="D72" s="29" t="s">
        <v>117</v>
      </c>
      <c r="E72" s="9" t="s">
        <v>117</v>
      </c>
      <c r="F72" s="9" t="s">
        <v>117</v>
      </c>
      <c r="G72" s="7" t="s">
        <v>117</v>
      </c>
      <c r="H72" s="9" t="s">
        <v>117</v>
      </c>
      <c r="I72" s="24" t="s">
        <v>117</v>
      </c>
    </row>
    <row r="73" spans="1:12" x14ac:dyDescent="0.2">
      <c r="A73" s="10">
        <v>1</v>
      </c>
      <c r="B73" s="11" t="s">
        <v>163</v>
      </c>
      <c r="C73" s="9" t="s">
        <v>117</v>
      </c>
      <c r="D73" s="27" t="s">
        <v>117</v>
      </c>
      <c r="E73" s="77" t="s">
        <v>117</v>
      </c>
      <c r="F73" s="71" t="s">
        <v>117</v>
      </c>
      <c r="G73" s="30">
        <v>1924</v>
      </c>
      <c r="H73" s="24" t="s">
        <v>117</v>
      </c>
      <c r="I73" s="24">
        <v>7.3688215911447514</v>
      </c>
    </row>
    <row r="74" spans="1:12" x14ac:dyDescent="0.2">
      <c r="A74" s="10">
        <v>1</v>
      </c>
      <c r="B74" s="26" t="s">
        <v>164</v>
      </c>
      <c r="C74" s="24" t="s">
        <v>117</v>
      </c>
      <c r="D74" s="27" t="s">
        <v>117</v>
      </c>
      <c r="E74" s="27" t="s">
        <v>117</v>
      </c>
      <c r="F74" s="71" t="s">
        <v>117</v>
      </c>
      <c r="G74" s="27">
        <v>17.190821164000003</v>
      </c>
      <c r="H74" s="27" t="s">
        <v>117</v>
      </c>
      <c r="I74" s="27">
        <v>6.5839965781076593E-2</v>
      </c>
    </row>
    <row r="75" spans="1:12" x14ac:dyDescent="0.2">
      <c r="A75" s="10">
        <v>1</v>
      </c>
      <c r="B75" s="94" t="s">
        <v>165</v>
      </c>
      <c r="C75" s="95" t="s">
        <v>117</v>
      </c>
      <c r="D75" s="27" t="s">
        <v>117</v>
      </c>
      <c r="E75" s="91" t="s">
        <v>117</v>
      </c>
      <c r="F75" s="93" t="s">
        <v>117</v>
      </c>
      <c r="G75" s="91" t="s">
        <v>117</v>
      </c>
      <c r="H75" s="91">
        <v>719.88363333333336</v>
      </c>
      <c r="I75" s="27" t="s">
        <v>117</v>
      </c>
      <c r="L75" s="63">
        <f>SUM(G76:G80)</f>
        <v>719.88363333333336</v>
      </c>
    </row>
    <row r="76" spans="1:12" x14ac:dyDescent="0.2">
      <c r="A76" s="10">
        <v>1</v>
      </c>
      <c r="B76" s="26" t="s">
        <v>221</v>
      </c>
      <c r="C76" s="24" t="s">
        <v>117</v>
      </c>
      <c r="D76" s="27">
        <v>0.7</v>
      </c>
      <c r="E76" s="27" t="s">
        <v>117</v>
      </c>
      <c r="F76" s="71" t="s">
        <v>117</v>
      </c>
      <c r="G76" s="27">
        <v>119.88363333333332</v>
      </c>
      <c r="H76" s="27" t="s">
        <v>117</v>
      </c>
      <c r="I76" s="27">
        <v>0.4591481838521555</v>
      </c>
    </row>
    <row r="77" spans="1:12" x14ac:dyDescent="0.2">
      <c r="A77" s="10">
        <v>1</v>
      </c>
      <c r="B77" s="26" t="s">
        <v>202</v>
      </c>
      <c r="C77" s="24" t="s">
        <v>117</v>
      </c>
      <c r="D77" s="27">
        <v>72</v>
      </c>
      <c r="E77" s="27" t="s">
        <v>117</v>
      </c>
      <c r="F77" s="71" t="s">
        <v>117</v>
      </c>
      <c r="G77" s="27">
        <v>600</v>
      </c>
      <c r="H77" s="27" t="s">
        <v>117</v>
      </c>
      <c r="I77" s="27">
        <v>2.2979693111678019</v>
      </c>
    </row>
    <row r="78" spans="1:12" hidden="1" x14ac:dyDescent="0.2">
      <c r="A78" s="10">
        <v>0</v>
      </c>
      <c r="B78" s="26">
        <v>0</v>
      </c>
      <c r="C78" s="24" t="s">
        <v>117</v>
      </c>
      <c r="D78" s="29" t="s">
        <v>117</v>
      </c>
      <c r="E78" s="27" t="s">
        <v>117</v>
      </c>
      <c r="F78" s="71" t="s">
        <v>117</v>
      </c>
      <c r="G78" s="27" t="s">
        <v>117</v>
      </c>
      <c r="H78" s="27" t="s">
        <v>117</v>
      </c>
      <c r="I78" s="27" t="s">
        <v>117</v>
      </c>
    </row>
    <row r="79" spans="1:12" hidden="1" x14ac:dyDescent="0.2">
      <c r="A79" s="10">
        <v>0</v>
      </c>
      <c r="B79" s="26">
        <v>0</v>
      </c>
      <c r="C79" s="24" t="s">
        <v>117</v>
      </c>
      <c r="D79" s="29" t="s">
        <v>117</v>
      </c>
      <c r="E79" s="27" t="s">
        <v>117</v>
      </c>
      <c r="F79" s="71" t="s">
        <v>117</v>
      </c>
      <c r="G79" s="27" t="s">
        <v>117</v>
      </c>
      <c r="H79" s="27" t="s">
        <v>117</v>
      </c>
      <c r="I79" s="27" t="s">
        <v>117</v>
      </c>
    </row>
    <row r="80" spans="1:12" hidden="1" x14ac:dyDescent="0.2">
      <c r="A80" s="10">
        <v>0</v>
      </c>
      <c r="B80" s="26">
        <v>0</v>
      </c>
      <c r="C80" s="24" t="s">
        <v>117</v>
      </c>
      <c r="D80" s="29" t="s">
        <v>117</v>
      </c>
      <c r="E80" s="27" t="s">
        <v>117</v>
      </c>
      <c r="F80" s="71" t="s">
        <v>117</v>
      </c>
      <c r="G80" s="27" t="s">
        <v>117</v>
      </c>
      <c r="H80" s="27" t="s">
        <v>117</v>
      </c>
      <c r="I80" s="27" t="s">
        <v>117</v>
      </c>
    </row>
    <row r="81" spans="1:12" hidden="1" x14ac:dyDescent="0.2">
      <c r="A81" s="10">
        <v>0</v>
      </c>
      <c r="B81" s="11">
        <v>0</v>
      </c>
      <c r="C81" s="9" t="s">
        <v>117</v>
      </c>
      <c r="D81" s="29" t="s">
        <v>117</v>
      </c>
      <c r="E81" s="77" t="s">
        <v>117</v>
      </c>
      <c r="F81" s="75" t="s">
        <v>117</v>
      </c>
      <c r="G81" s="83" t="s">
        <v>117</v>
      </c>
      <c r="H81" s="9" t="s">
        <v>117</v>
      </c>
      <c r="I81" s="24" t="s">
        <v>117</v>
      </c>
    </row>
    <row r="82" spans="1:12" x14ac:dyDescent="0.2">
      <c r="A82" s="10">
        <v>1</v>
      </c>
      <c r="B82" s="94" t="s">
        <v>167</v>
      </c>
      <c r="C82" s="95" t="s">
        <v>117</v>
      </c>
      <c r="D82" s="27" t="s">
        <v>117</v>
      </c>
      <c r="E82" s="91" t="s">
        <v>117</v>
      </c>
      <c r="F82" s="93" t="s">
        <v>117</v>
      </c>
      <c r="G82" s="91" t="s">
        <v>117</v>
      </c>
      <c r="H82" s="91">
        <v>5336.3402519693827</v>
      </c>
      <c r="I82" s="27" t="s">
        <v>117</v>
      </c>
      <c r="L82" s="63">
        <f>SUM(G83:G84)</f>
        <v>5336.3402519693827</v>
      </c>
    </row>
    <row r="83" spans="1:12" x14ac:dyDescent="0.2">
      <c r="A83" s="10">
        <v>1</v>
      </c>
      <c r="B83" s="31" t="s">
        <v>168</v>
      </c>
      <c r="C83" s="24" t="s">
        <v>117</v>
      </c>
      <c r="D83" s="27">
        <v>134.36439552411727</v>
      </c>
      <c r="E83" s="27" t="s">
        <v>117</v>
      </c>
      <c r="F83" s="71">
        <v>21.497449308567784</v>
      </c>
      <c r="G83" s="27">
        <v>2888.4917816560633</v>
      </c>
      <c r="H83" s="27" t="s">
        <v>117</v>
      </c>
      <c r="I83" s="27">
        <v>11.062775783010068</v>
      </c>
    </row>
    <row r="84" spans="1:12" x14ac:dyDescent="0.2">
      <c r="A84" s="10">
        <v>1</v>
      </c>
      <c r="B84" s="31" t="s">
        <v>169</v>
      </c>
      <c r="C84" s="24" t="s">
        <v>117</v>
      </c>
      <c r="D84" s="27">
        <v>396.47912892896341</v>
      </c>
      <c r="E84" s="27" t="s">
        <v>117</v>
      </c>
      <c r="F84" s="71">
        <v>6.1739655172413794</v>
      </c>
      <c r="G84" s="27">
        <v>2447.848470313319</v>
      </c>
      <c r="H84" s="27" t="s">
        <v>117</v>
      </c>
      <c r="I84" s="27">
        <v>9.3751344386150919</v>
      </c>
    </row>
    <row r="85" spans="1:12" x14ac:dyDescent="0.2">
      <c r="A85" s="10">
        <v>1</v>
      </c>
      <c r="B85" s="94" t="s">
        <v>170</v>
      </c>
      <c r="C85" s="95" t="s">
        <v>117</v>
      </c>
      <c r="D85" s="91" t="s">
        <v>117</v>
      </c>
      <c r="E85" s="91" t="s">
        <v>117</v>
      </c>
      <c r="F85" s="93" t="s">
        <v>117</v>
      </c>
      <c r="G85" s="91" t="s">
        <v>117</v>
      </c>
      <c r="H85" s="91">
        <v>2059.1696760097675</v>
      </c>
      <c r="I85" s="27" t="s">
        <v>117</v>
      </c>
      <c r="L85" s="63">
        <f>SUM(G87:G91)</f>
        <v>2059.1696760097675</v>
      </c>
    </row>
    <row r="86" spans="1:12" hidden="1" x14ac:dyDescent="0.2">
      <c r="A86" s="10">
        <v>0</v>
      </c>
      <c r="B86" s="12" t="s">
        <v>171</v>
      </c>
      <c r="C86" s="9" t="s">
        <v>117</v>
      </c>
      <c r="D86" s="76" t="s">
        <v>117</v>
      </c>
      <c r="E86" s="77" t="s">
        <v>117</v>
      </c>
      <c r="F86" s="84" t="s">
        <v>117</v>
      </c>
      <c r="G86" s="8" t="s">
        <v>117</v>
      </c>
      <c r="H86" s="9" t="s">
        <v>117</v>
      </c>
      <c r="I86" s="24" t="s">
        <v>117</v>
      </c>
    </row>
    <row r="87" spans="1:12" x14ac:dyDescent="0.2">
      <c r="A87" s="10">
        <v>1</v>
      </c>
      <c r="B87" s="31" t="s">
        <v>172</v>
      </c>
      <c r="C87" s="24" t="s">
        <v>117</v>
      </c>
      <c r="D87" s="27" t="s">
        <v>117</v>
      </c>
      <c r="E87" s="27" t="s">
        <v>117</v>
      </c>
      <c r="F87" s="71" t="s">
        <v>117</v>
      </c>
      <c r="G87" s="27">
        <v>805.90114936721102</v>
      </c>
      <c r="H87" s="27" t="s">
        <v>117</v>
      </c>
      <c r="I87" s="27">
        <v>3.086560181801183</v>
      </c>
    </row>
    <row r="88" spans="1:12" x14ac:dyDescent="0.2">
      <c r="A88" s="10">
        <v>1</v>
      </c>
      <c r="B88" s="31" t="s">
        <v>173</v>
      </c>
      <c r="C88" s="24" t="s">
        <v>117</v>
      </c>
      <c r="D88" s="27" t="s">
        <v>117</v>
      </c>
      <c r="E88" s="27" t="s">
        <v>117</v>
      </c>
      <c r="F88" s="71" t="s">
        <v>117</v>
      </c>
      <c r="G88" s="27">
        <v>888.82358746097691</v>
      </c>
      <c r="H88" s="27" t="s">
        <v>117</v>
      </c>
      <c r="I88" s="27">
        <v>3.4041488783789924</v>
      </c>
    </row>
    <row r="89" spans="1:12" x14ac:dyDescent="0.2">
      <c r="A89" s="10">
        <v>1</v>
      </c>
      <c r="B89" s="31" t="s">
        <v>174</v>
      </c>
      <c r="C89" s="24" t="s">
        <v>117</v>
      </c>
      <c r="D89" s="27" t="s">
        <v>117</v>
      </c>
      <c r="E89" s="27" t="s">
        <v>117</v>
      </c>
      <c r="F89" s="71" t="s">
        <v>117</v>
      </c>
      <c r="G89" s="27">
        <v>364.44493918157968</v>
      </c>
      <c r="H89" s="27" t="s">
        <v>117</v>
      </c>
      <c r="I89" s="27">
        <v>1.3958054764161434</v>
      </c>
    </row>
    <row r="90" spans="1:12" hidden="1" x14ac:dyDescent="0.2">
      <c r="A90" s="10">
        <v>0</v>
      </c>
      <c r="B90" s="11">
        <v>0</v>
      </c>
      <c r="C90" s="9" t="s">
        <v>117</v>
      </c>
      <c r="D90" s="9" t="s">
        <v>117</v>
      </c>
      <c r="E90" s="77" t="s">
        <v>117</v>
      </c>
      <c r="F90" s="75" t="s">
        <v>117</v>
      </c>
      <c r="G90" s="27" t="s">
        <v>117</v>
      </c>
      <c r="H90" s="26" t="s">
        <v>117</v>
      </c>
      <c r="I90" s="24" t="s">
        <v>117</v>
      </c>
    </row>
    <row r="91" spans="1:12" hidden="1" x14ac:dyDescent="0.2">
      <c r="A91" s="10">
        <v>0</v>
      </c>
      <c r="B91" s="12" t="s">
        <v>175</v>
      </c>
      <c r="C91" s="9" t="s">
        <v>117</v>
      </c>
      <c r="D91" s="85" t="s">
        <v>117</v>
      </c>
      <c r="E91" s="77" t="s">
        <v>117</v>
      </c>
      <c r="F91" s="75" t="s">
        <v>117</v>
      </c>
      <c r="G91" s="86" t="s">
        <v>117</v>
      </c>
      <c r="H91" s="9" t="s">
        <v>117</v>
      </c>
      <c r="I91" s="24" t="s">
        <v>117</v>
      </c>
    </row>
    <row r="92" spans="1:12" x14ac:dyDescent="0.2">
      <c r="A92" s="10">
        <v>1</v>
      </c>
      <c r="B92" s="31" t="s">
        <v>176</v>
      </c>
      <c r="C92" s="24" t="s">
        <v>117</v>
      </c>
      <c r="D92" s="27" t="s">
        <v>117</v>
      </c>
      <c r="E92" s="27" t="s">
        <v>117</v>
      </c>
      <c r="F92" s="71" t="s">
        <v>117</v>
      </c>
      <c r="G92" s="27">
        <v>580.78288970352173</v>
      </c>
      <c r="H92" s="27" t="s">
        <v>117</v>
      </c>
      <c r="I92" s="27">
        <v>2.2243687616500791</v>
      </c>
      <c r="L92" s="63">
        <f>+G92</f>
        <v>580.78288970352173</v>
      </c>
    </row>
    <row r="93" spans="1:12" hidden="1" x14ac:dyDescent="0.2">
      <c r="A93" s="10">
        <v>0</v>
      </c>
      <c r="B93" s="9">
        <v>0</v>
      </c>
      <c r="C93" s="9" t="s">
        <v>117</v>
      </c>
      <c r="D93" s="9" t="s">
        <v>117</v>
      </c>
      <c r="E93" s="77" t="s">
        <v>117</v>
      </c>
      <c r="F93" s="75" t="s">
        <v>117</v>
      </c>
      <c r="G93" s="27" t="s">
        <v>117</v>
      </c>
      <c r="H93" s="24" t="s">
        <v>117</v>
      </c>
      <c r="I93" s="24" t="s">
        <v>117</v>
      </c>
    </row>
    <row r="94" spans="1:12" x14ac:dyDescent="0.2">
      <c r="A94" s="10">
        <v>1</v>
      </c>
      <c r="B94" s="37" t="s">
        <v>4</v>
      </c>
      <c r="C94" s="38" t="s">
        <v>117</v>
      </c>
      <c r="D94" s="64" t="s">
        <v>117</v>
      </c>
      <c r="E94" s="65" t="s">
        <v>117</v>
      </c>
      <c r="F94" s="155" t="s">
        <v>117</v>
      </c>
      <c r="G94" s="39">
        <v>26110.009262703636</v>
      </c>
      <c r="H94" s="38" t="s">
        <v>117</v>
      </c>
      <c r="I94" s="38">
        <v>100.00000000000001</v>
      </c>
      <c r="L94" s="63">
        <f>SUM(L31:L92)</f>
        <v>26110.009262703636</v>
      </c>
    </row>
    <row r="95" spans="1:12" hidden="1" x14ac:dyDescent="0.2">
      <c r="A95" s="10">
        <v>0</v>
      </c>
      <c r="B95" s="12" t="s">
        <v>49</v>
      </c>
      <c r="C95" s="9" t="s">
        <v>117</v>
      </c>
      <c r="D95" s="9" t="s">
        <v>117</v>
      </c>
      <c r="E95" s="77" t="s">
        <v>117</v>
      </c>
      <c r="F95" s="75" t="s">
        <v>117</v>
      </c>
      <c r="G95" s="27" t="s">
        <v>117</v>
      </c>
      <c r="H95" s="24" t="s">
        <v>117</v>
      </c>
      <c r="I95" s="9" t="s">
        <v>117</v>
      </c>
    </row>
    <row r="96" spans="1:12" hidden="1" x14ac:dyDescent="0.2">
      <c r="A96" s="10">
        <v>0</v>
      </c>
      <c r="B96" s="76">
        <v>0</v>
      </c>
      <c r="C96" s="9" t="s">
        <v>117</v>
      </c>
      <c r="D96" s="76" t="s">
        <v>117</v>
      </c>
      <c r="E96" s="77" t="s">
        <v>117</v>
      </c>
      <c r="F96" s="77" t="s">
        <v>117</v>
      </c>
      <c r="G96" s="78" t="s">
        <v>117</v>
      </c>
      <c r="H96" s="24" t="s">
        <v>117</v>
      </c>
      <c r="I96" s="9" t="s">
        <v>117</v>
      </c>
    </row>
    <row r="97" spans="1:12" hidden="1" x14ac:dyDescent="0.2">
      <c r="A97" s="10">
        <v>0</v>
      </c>
      <c r="B97" s="76">
        <v>0</v>
      </c>
      <c r="C97" s="9" t="s">
        <v>117</v>
      </c>
      <c r="D97" s="76" t="s">
        <v>117</v>
      </c>
      <c r="E97" s="77" t="s">
        <v>117</v>
      </c>
      <c r="F97" s="77" t="s">
        <v>117</v>
      </c>
      <c r="G97" s="78" t="s">
        <v>117</v>
      </c>
      <c r="H97" s="9" t="s">
        <v>117</v>
      </c>
      <c r="I97" s="9" t="s">
        <v>117</v>
      </c>
    </row>
    <row r="98" spans="1:12" hidden="1" x14ac:dyDescent="0.2">
      <c r="A98" s="10">
        <v>0</v>
      </c>
      <c r="B98" s="76">
        <v>0</v>
      </c>
      <c r="C98" s="9" t="s">
        <v>117</v>
      </c>
      <c r="D98" s="76" t="s">
        <v>117</v>
      </c>
      <c r="E98" s="77" t="s">
        <v>117</v>
      </c>
      <c r="F98" s="77" t="s">
        <v>117</v>
      </c>
      <c r="G98" s="78" t="s">
        <v>117</v>
      </c>
      <c r="H98" s="9" t="s">
        <v>117</v>
      </c>
      <c r="I98" s="9" t="s">
        <v>117</v>
      </c>
    </row>
    <row r="99" spans="1:12" x14ac:dyDescent="0.2">
      <c r="A99" s="10">
        <v>1</v>
      </c>
      <c r="B99" s="41" t="s">
        <v>5</v>
      </c>
      <c r="C99" s="42" t="s">
        <v>117</v>
      </c>
      <c r="D99" s="66" t="s">
        <v>117</v>
      </c>
      <c r="E99" s="66" t="s">
        <v>117</v>
      </c>
      <c r="F99" s="156" t="s">
        <v>117</v>
      </c>
      <c r="G99" s="41">
        <v>26110.009262703636</v>
      </c>
      <c r="H99" s="57" t="s">
        <v>117</v>
      </c>
      <c r="I99" s="57" t="s">
        <v>117</v>
      </c>
    </row>
    <row r="100" spans="1:12" x14ac:dyDescent="0.2">
      <c r="A100" s="10">
        <v>1</v>
      </c>
      <c r="B100" s="33" t="s">
        <v>177</v>
      </c>
      <c r="C100" s="42" t="s">
        <v>117</v>
      </c>
      <c r="D100" s="67" t="s">
        <v>117</v>
      </c>
      <c r="E100" s="59" t="s">
        <v>117</v>
      </c>
      <c r="F100" s="170">
        <v>1.0444003705081455</v>
      </c>
      <c r="G100" s="35" t="s">
        <v>117</v>
      </c>
      <c r="H100" s="59" t="s">
        <v>117</v>
      </c>
      <c r="I100" s="59" t="s">
        <v>117</v>
      </c>
    </row>
    <row r="101" spans="1:12" hidden="1" x14ac:dyDescent="0.2">
      <c r="A101" s="10">
        <v>0</v>
      </c>
      <c r="B101" s="12">
        <v>0</v>
      </c>
      <c r="C101" s="9" t="s">
        <v>117</v>
      </c>
      <c r="D101" s="26" t="s">
        <v>117</v>
      </c>
      <c r="E101" s="26" t="s">
        <v>117</v>
      </c>
      <c r="F101" s="27" t="s">
        <v>117</v>
      </c>
      <c r="G101" s="30" t="s">
        <v>117</v>
      </c>
      <c r="H101" s="9" t="s">
        <v>117</v>
      </c>
      <c r="I101" s="9" t="s">
        <v>117</v>
      </c>
    </row>
    <row r="102" spans="1:12" hidden="1" x14ac:dyDescent="0.2">
      <c r="A102" s="10">
        <v>0</v>
      </c>
      <c r="B102" s="12">
        <v>0</v>
      </c>
      <c r="C102" s="87" t="s">
        <v>117</v>
      </c>
      <c r="D102" s="25" t="s">
        <v>117</v>
      </c>
      <c r="E102" s="25" t="s">
        <v>117</v>
      </c>
      <c r="F102" s="25" t="s">
        <v>117</v>
      </c>
      <c r="G102" s="40" t="s">
        <v>117</v>
      </c>
      <c r="H102" s="9" t="s">
        <v>117</v>
      </c>
      <c r="I102" s="9" t="s">
        <v>117</v>
      </c>
    </row>
    <row r="103" spans="1:12" x14ac:dyDescent="0.2">
      <c r="A103" s="10">
        <v>1</v>
      </c>
      <c r="B103" s="43" t="s">
        <v>6</v>
      </c>
      <c r="C103" s="24" t="s">
        <v>117</v>
      </c>
      <c r="D103" s="24" t="s">
        <v>117</v>
      </c>
      <c r="E103" s="26" t="s">
        <v>117</v>
      </c>
      <c r="F103" s="71" t="s">
        <v>117</v>
      </c>
      <c r="G103" s="27" t="s">
        <v>117</v>
      </c>
      <c r="H103" s="24">
        <v>1658.3137381077343</v>
      </c>
      <c r="I103" s="24" t="s">
        <v>117</v>
      </c>
    </row>
    <row r="104" spans="1:12" x14ac:dyDescent="0.2">
      <c r="A104" s="10">
        <v>1</v>
      </c>
      <c r="B104" s="43" t="s">
        <v>178</v>
      </c>
      <c r="C104" s="24" t="s">
        <v>117</v>
      </c>
      <c r="D104" s="24" t="s">
        <v>117</v>
      </c>
      <c r="E104" s="26" t="s">
        <v>117</v>
      </c>
      <c r="F104" s="71" t="s">
        <v>117</v>
      </c>
      <c r="G104" s="27" t="s">
        <v>117</v>
      </c>
      <c r="H104" s="24">
        <v>1658.3137381077343</v>
      </c>
      <c r="I104" s="24" t="s">
        <v>117</v>
      </c>
    </row>
    <row r="105" spans="1:12" x14ac:dyDescent="0.2">
      <c r="A105" s="10">
        <v>1</v>
      </c>
      <c r="B105" s="26" t="s">
        <v>179</v>
      </c>
      <c r="C105" s="24" t="s">
        <v>117</v>
      </c>
      <c r="D105" s="271">
        <v>2888.4917816560633</v>
      </c>
      <c r="E105" s="271" t="s">
        <v>117</v>
      </c>
      <c r="F105" s="271">
        <v>0.27587877877852429</v>
      </c>
      <c r="G105" s="26">
        <v>55.175755755704856</v>
      </c>
      <c r="H105" s="24" t="s">
        <v>117</v>
      </c>
      <c r="I105" s="24" t="s">
        <v>117</v>
      </c>
    </row>
    <row r="106" spans="1:12" x14ac:dyDescent="0.2">
      <c r="A106" s="10">
        <v>1</v>
      </c>
      <c r="B106" s="26" t="s">
        <v>180</v>
      </c>
      <c r="C106" s="24" t="s">
        <v>117</v>
      </c>
      <c r="D106" s="26" t="s">
        <v>117</v>
      </c>
      <c r="E106" s="26" t="s">
        <v>117</v>
      </c>
      <c r="F106" s="26">
        <v>332</v>
      </c>
      <c r="G106" s="26" t="s">
        <v>117</v>
      </c>
      <c r="H106" s="24" t="s">
        <v>117</v>
      </c>
      <c r="I106" s="24" t="s">
        <v>117</v>
      </c>
    </row>
    <row r="107" spans="1:12" x14ac:dyDescent="0.2">
      <c r="A107" s="10">
        <v>1</v>
      </c>
      <c r="B107" s="11" t="s">
        <v>181</v>
      </c>
      <c r="C107" s="9" t="s">
        <v>117</v>
      </c>
      <c r="D107" s="76">
        <v>1</v>
      </c>
      <c r="E107" s="77" t="s">
        <v>117</v>
      </c>
      <c r="F107" s="26">
        <v>169.62</v>
      </c>
      <c r="G107" s="26">
        <v>169.62</v>
      </c>
      <c r="H107" s="9" t="s">
        <v>117</v>
      </c>
      <c r="I107" s="9" t="s">
        <v>117</v>
      </c>
    </row>
    <row r="108" spans="1:12" x14ac:dyDescent="0.2">
      <c r="A108" s="10">
        <v>1</v>
      </c>
      <c r="B108" s="11" t="s">
        <v>182</v>
      </c>
      <c r="C108" s="9" t="s">
        <v>117</v>
      </c>
      <c r="D108" s="76">
        <v>1</v>
      </c>
      <c r="E108" s="77" t="s">
        <v>117</v>
      </c>
      <c r="F108" s="271">
        <v>0.56755089230060951</v>
      </c>
      <c r="G108" s="26">
        <v>96.267982352029392</v>
      </c>
      <c r="H108" s="24" t="s">
        <v>117</v>
      </c>
      <c r="I108" s="9" t="s">
        <v>117</v>
      </c>
    </row>
    <row r="109" spans="1:12" x14ac:dyDescent="0.2">
      <c r="A109" s="10">
        <v>1</v>
      </c>
      <c r="B109" s="11" t="s">
        <v>183</v>
      </c>
      <c r="C109" s="9" t="s">
        <v>117</v>
      </c>
      <c r="D109" s="76">
        <v>1</v>
      </c>
      <c r="E109" s="77" t="s">
        <v>117</v>
      </c>
      <c r="F109" s="26">
        <v>1337.25</v>
      </c>
      <c r="G109" s="26">
        <v>1337.25</v>
      </c>
      <c r="H109" s="24" t="s">
        <v>117</v>
      </c>
      <c r="I109" s="9" t="s">
        <v>117</v>
      </c>
    </row>
    <row r="110" spans="1:12" hidden="1" x14ac:dyDescent="0.2">
      <c r="A110" s="10">
        <v>0</v>
      </c>
      <c r="B110" s="11" t="s">
        <v>184</v>
      </c>
      <c r="C110" s="9" t="s">
        <v>117</v>
      </c>
      <c r="D110" s="76" t="s">
        <v>117</v>
      </c>
      <c r="E110" s="77" t="s">
        <v>117</v>
      </c>
      <c r="F110" s="77" t="s">
        <v>117</v>
      </c>
      <c r="G110" s="78" t="s">
        <v>117</v>
      </c>
      <c r="H110" s="9" t="s">
        <v>117</v>
      </c>
      <c r="I110" s="9" t="s">
        <v>117</v>
      </c>
    </row>
    <row r="111" spans="1:12" hidden="1" x14ac:dyDescent="0.2">
      <c r="A111" s="10">
        <v>0</v>
      </c>
      <c r="B111" s="88" t="s">
        <v>185</v>
      </c>
      <c r="C111" s="9" t="s">
        <v>117</v>
      </c>
      <c r="D111" s="76" t="s">
        <v>117</v>
      </c>
      <c r="E111" s="77" t="s">
        <v>117</v>
      </c>
      <c r="F111" s="85" t="s">
        <v>117</v>
      </c>
      <c r="G111" s="89" t="s">
        <v>117</v>
      </c>
      <c r="H111" s="24" t="s">
        <v>117</v>
      </c>
      <c r="I111" s="9" t="s">
        <v>117</v>
      </c>
    </row>
    <row r="112" spans="1:12" x14ac:dyDescent="0.2">
      <c r="A112" s="10">
        <v>1</v>
      </c>
      <c r="B112" s="33" t="s">
        <v>7</v>
      </c>
      <c r="C112" s="34" t="s">
        <v>117</v>
      </c>
      <c r="D112" s="34" t="s">
        <v>117</v>
      </c>
      <c r="E112" s="35" t="s">
        <v>117</v>
      </c>
      <c r="F112" s="157" t="s">
        <v>117</v>
      </c>
      <c r="G112" s="36">
        <v>24451.6955245959</v>
      </c>
      <c r="H112" s="35" t="s">
        <v>117</v>
      </c>
      <c r="I112" s="34" t="s">
        <v>117</v>
      </c>
      <c r="L112" s="63" t="e">
        <f>+L94-G105-G106</f>
        <v>#VALUE!</v>
      </c>
    </row>
    <row r="113" spans="1:12" x14ac:dyDescent="0.2">
      <c r="A113" s="10">
        <v>1</v>
      </c>
      <c r="B113" s="33" t="s">
        <v>8</v>
      </c>
      <c r="C113" s="42" t="s">
        <v>117</v>
      </c>
      <c r="D113" s="42" t="s">
        <v>117</v>
      </c>
      <c r="E113" s="41" t="s">
        <v>117</v>
      </c>
      <c r="F113" s="158">
        <v>0.97806782098383604</v>
      </c>
      <c r="G113" s="60" t="s">
        <v>117</v>
      </c>
      <c r="H113" s="42" t="s">
        <v>117</v>
      </c>
      <c r="I113" s="42" t="s">
        <v>117</v>
      </c>
      <c r="L113" s="10" t="e">
        <f>L112/G9-F113</f>
        <v>#VALUE!</v>
      </c>
    </row>
    <row r="115" spans="1:12" x14ac:dyDescent="0.2">
      <c r="B115" s="176" t="s">
        <v>57</v>
      </c>
    </row>
  </sheetData>
  <autoFilter ref="A1:H113">
    <filterColumn colId="0">
      <filters>
        <filter val="1"/>
      </filters>
    </filterColumn>
  </autoFilter>
  <conditionalFormatting sqref="E25:E26 D22:D26 F22:I26 E22:E23 D20:I21 C33 D27:I27 E74:I80 I55:I73 I81 C3:I3 I86 D87:I89 I90:I91 I93 D92:I92 D31:I54 E82:I85 E55:H72 D55:D85">
    <cfRule type="cellIs" dxfId="6" priority="1" stopIfTrue="1" operator="equal">
      <formula>0</formula>
    </cfRule>
  </conditionalFormatting>
  <pageMargins left="0.75" right="0.75" top="1" bottom="1" header="0" footer="0"/>
  <pageSetup paperSize="9" scale="88" orientation="portrait" r:id="rId1"/>
  <headerFooter alignWithMargins="0"/>
  <colBreaks count="1" manualBreakCount="1">
    <brk id="9" max="1048575" man="1"/>
  </col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M115"/>
  <sheetViews>
    <sheetView workbookViewId="0"/>
  </sheetViews>
  <sheetFormatPr defaultRowHeight="12" x14ac:dyDescent="0.2"/>
  <cols>
    <col min="1" max="1" width="3.28515625" style="10" customWidth="1"/>
    <col min="2" max="2" width="40.7109375" style="10" customWidth="1"/>
    <col min="3" max="3" width="4.85546875" style="10" customWidth="1"/>
    <col min="4" max="4" width="10.28515625" style="10" bestFit="1" customWidth="1"/>
    <col min="5" max="5" width="4.85546875" style="10" customWidth="1"/>
    <col min="6" max="6" width="9.7109375" style="10" customWidth="1"/>
    <col min="7" max="7" width="9.140625" style="63"/>
    <col min="8" max="8" width="9.140625" style="10"/>
    <col min="9" max="9" width="6.5703125" style="23" customWidth="1"/>
    <col min="10" max="10" width="9.140625" style="10"/>
    <col min="11" max="11" width="0" style="10" hidden="1" customWidth="1"/>
    <col min="12" max="12" width="9.140625" style="10" hidden="1" customWidth="1"/>
    <col min="13" max="13" width="0" style="10" hidden="1" customWidth="1"/>
    <col min="14" max="16384" width="9.140625" style="10"/>
  </cols>
  <sheetData>
    <row r="1" spans="1:9" x14ac:dyDescent="0.2">
      <c r="C1" s="10">
        <v>2</v>
      </c>
      <c r="D1" s="10">
        <v>3</v>
      </c>
      <c r="F1" s="10">
        <v>6</v>
      </c>
      <c r="G1" s="63">
        <v>7</v>
      </c>
      <c r="H1" s="10">
        <v>8</v>
      </c>
    </row>
    <row r="2" spans="1:9" hidden="1" x14ac:dyDescent="0.2">
      <c r="G2" s="10"/>
    </row>
    <row r="3" spans="1:9" x14ac:dyDescent="0.2">
      <c r="A3" s="10">
        <v>1</v>
      </c>
      <c r="B3" s="95" t="s">
        <v>116</v>
      </c>
      <c r="C3" s="27" t="s">
        <v>117</v>
      </c>
      <c r="D3" s="27" t="s">
        <v>117</v>
      </c>
      <c r="E3" s="27" t="s">
        <v>117</v>
      </c>
      <c r="F3" s="27" t="s">
        <v>117</v>
      </c>
      <c r="G3" s="27" t="s">
        <v>117</v>
      </c>
      <c r="H3" s="27" t="s">
        <v>117</v>
      </c>
      <c r="I3" s="27" t="s">
        <v>117</v>
      </c>
    </row>
    <row r="4" spans="1:9" x14ac:dyDescent="0.2">
      <c r="A4" s="10">
        <v>1</v>
      </c>
      <c r="B4" s="95" t="s">
        <v>0</v>
      </c>
      <c r="C4" s="24" t="s">
        <v>117</v>
      </c>
      <c r="D4" s="24" t="s">
        <v>117</v>
      </c>
      <c r="E4" s="24" t="s">
        <v>117</v>
      </c>
      <c r="F4" s="24" t="s">
        <v>117</v>
      </c>
      <c r="G4" s="24" t="s">
        <v>117</v>
      </c>
      <c r="H4" s="24" t="s">
        <v>117</v>
      </c>
      <c r="I4" s="25" t="s">
        <v>117</v>
      </c>
    </row>
    <row r="5" spans="1:9" x14ac:dyDescent="0.2">
      <c r="A5" s="10">
        <v>1</v>
      </c>
      <c r="B5" s="24" t="s">
        <v>117</v>
      </c>
      <c r="C5" s="24" t="s">
        <v>117</v>
      </c>
      <c r="D5" s="61" t="s">
        <v>117</v>
      </c>
      <c r="E5" s="62" t="s">
        <v>117</v>
      </c>
      <c r="F5" s="62" t="s">
        <v>117</v>
      </c>
      <c r="G5" s="175" t="s">
        <v>118</v>
      </c>
      <c r="H5" s="62"/>
      <c r="I5" s="61" t="s">
        <v>117</v>
      </c>
    </row>
    <row r="6" spans="1:9" x14ac:dyDescent="0.2">
      <c r="A6" s="10">
        <v>1</v>
      </c>
      <c r="B6" s="79" t="s">
        <v>119</v>
      </c>
      <c r="C6" s="24" t="s">
        <v>117</v>
      </c>
      <c r="D6" s="61" t="s">
        <v>117</v>
      </c>
      <c r="E6" s="62" t="s">
        <v>117</v>
      </c>
      <c r="F6" s="62" t="s">
        <v>117</v>
      </c>
      <c r="G6" s="62" t="s">
        <v>117</v>
      </c>
      <c r="H6" s="62" t="s">
        <v>117</v>
      </c>
      <c r="I6" s="61" t="s">
        <v>117</v>
      </c>
    </row>
    <row r="7" spans="1:9" x14ac:dyDescent="0.2">
      <c r="A7" s="10">
        <v>1</v>
      </c>
      <c r="B7" s="95" t="s">
        <v>259</v>
      </c>
      <c r="C7" s="24" t="s">
        <v>117</v>
      </c>
      <c r="D7" s="61" t="s">
        <v>117</v>
      </c>
      <c r="E7" s="62" t="s">
        <v>117</v>
      </c>
      <c r="F7" s="62" t="s">
        <v>117</v>
      </c>
      <c r="G7" s="62" t="s">
        <v>117</v>
      </c>
      <c r="H7" s="62" t="s">
        <v>117</v>
      </c>
      <c r="I7" s="61" t="s">
        <v>117</v>
      </c>
    </row>
    <row r="8" spans="1:9" x14ac:dyDescent="0.2">
      <c r="A8" s="10">
        <v>1</v>
      </c>
      <c r="B8" s="24" t="s">
        <v>117</v>
      </c>
      <c r="C8" s="24" t="s">
        <v>117</v>
      </c>
      <c r="D8" s="61" t="s">
        <v>117</v>
      </c>
      <c r="E8" s="62" t="s">
        <v>117</v>
      </c>
      <c r="F8" s="62" t="s">
        <v>117</v>
      </c>
      <c r="G8" s="62" t="s">
        <v>117</v>
      </c>
      <c r="H8" s="62" t="s">
        <v>117</v>
      </c>
      <c r="I8" s="61" t="s">
        <v>117</v>
      </c>
    </row>
    <row r="9" spans="1:9" x14ac:dyDescent="0.2">
      <c r="A9" s="10">
        <v>1</v>
      </c>
      <c r="B9" s="95" t="s">
        <v>120</v>
      </c>
      <c r="C9" s="95" t="s">
        <v>117</v>
      </c>
      <c r="D9" s="101" t="s">
        <v>117</v>
      </c>
      <c r="E9" s="102" t="s">
        <v>117</v>
      </c>
      <c r="F9" s="102" t="s">
        <v>117</v>
      </c>
      <c r="G9" s="144">
        <v>25000</v>
      </c>
      <c r="H9" s="145" t="s">
        <v>1</v>
      </c>
      <c r="I9" s="61" t="s">
        <v>117</v>
      </c>
    </row>
    <row r="10" spans="1:9" x14ac:dyDescent="0.2">
      <c r="A10" s="10">
        <v>1</v>
      </c>
      <c r="B10" s="24" t="s">
        <v>117</v>
      </c>
      <c r="C10" s="24" t="s">
        <v>117</v>
      </c>
      <c r="D10" s="61" t="s">
        <v>117</v>
      </c>
      <c r="E10" s="62" t="s">
        <v>117</v>
      </c>
      <c r="F10" s="62" t="s">
        <v>117</v>
      </c>
      <c r="G10" s="96" t="s">
        <v>117</v>
      </c>
      <c r="H10" s="97" t="s">
        <v>117</v>
      </c>
      <c r="I10" s="61" t="s">
        <v>117</v>
      </c>
    </row>
    <row r="11" spans="1:9" x14ac:dyDescent="0.2">
      <c r="A11" s="10">
        <v>1</v>
      </c>
      <c r="B11" s="24" t="s">
        <v>121</v>
      </c>
      <c r="C11" s="24" t="s">
        <v>117</v>
      </c>
      <c r="D11" s="61" t="s">
        <v>117</v>
      </c>
      <c r="E11" s="62" t="s">
        <v>117</v>
      </c>
      <c r="F11" s="62" t="s">
        <v>117</v>
      </c>
      <c r="G11" s="179">
        <v>27777.777777777777</v>
      </c>
      <c r="H11" s="97" t="s">
        <v>1</v>
      </c>
      <c r="I11" s="61" t="s">
        <v>117</v>
      </c>
    </row>
    <row r="12" spans="1:9" x14ac:dyDescent="0.2">
      <c r="A12" s="10">
        <v>1</v>
      </c>
      <c r="B12" s="24" t="s">
        <v>122</v>
      </c>
      <c r="C12" s="24" t="s">
        <v>117</v>
      </c>
      <c r="D12" s="61" t="s">
        <v>117</v>
      </c>
      <c r="E12" s="62" t="s">
        <v>117</v>
      </c>
      <c r="F12" s="62" t="s">
        <v>117</v>
      </c>
      <c r="G12" s="179">
        <v>10</v>
      </c>
      <c r="H12" s="73" t="s">
        <v>2</v>
      </c>
      <c r="I12" s="61" t="s">
        <v>117</v>
      </c>
    </row>
    <row r="13" spans="1:9" x14ac:dyDescent="0.2">
      <c r="A13" s="10">
        <v>1</v>
      </c>
      <c r="B13" s="24" t="s">
        <v>117</v>
      </c>
      <c r="C13" s="24" t="s">
        <v>117</v>
      </c>
      <c r="D13" s="61" t="s">
        <v>117</v>
      </c>
      <c r="E13" s="62" t="s">
        <v>117</v>
      </c>
      <c r="F13" s="62" t="s">
        <v>117</v>
      </c>
      <c r="G13" s="179" t="s">
        <v>117</v>
      </c>
      <c r="H13" s="62" t="s">
        <v>117</v>
      </c>
      <c r="I13" s="61" t="s">
        <v>117</v>
      </c>
    </row>
    <row r="14" spans="1:9" hidden="1" x14ac:dyDescent="0.2">
      <c r="A14" s="10">
        <v>0</v>
      </c>
      <c r="B14" s="24" t="s">
        <v>117</v>
      </c>
      <c r="C14" s="24" t="s">
        <v>117</v>
      </c>
      <c r="D14" s="61" t="s">
        <v>117</v>
      </c>
      <c r="E14" s="62" t="s">
        <v>117</v>
      </c>
      <c r="F14" s="62" t="s">
        <v>117</v>
      </c>
      <c r="G14" s="40" t="s">
        <v>117</v>
      </c>
      <c r="H14" s="73" t="s">
        <v>117</v>
      </c>
      <c r="I14" s="61" t="s">
        <v>117</v>
      </c>
    </row>
    <row r="15" spans="1:9" x14ac:dyDescent="0.2">
      <c r="A15" s="10">
        <v>1</v>
      </c>
      <c r="B15" s="24" t="s">
        <v>123</v>
      </c>
      <c r="C15" s="24" t="s">
        <v>117</v>
      </c>
      <c r="D15" s="61" t="s">
        <v>117</v>
      </c>
      <c r="E15" s="62" t="s">
        <v>117</v>
      </c>
      <c r="F15" s="62" t="s">
        <v>117</v>
      </c>
      <c r="G15" s="247">
        <v>0.5</v>
      </c>
      <c r="H15" s="73" t="s">
        <v>3</v>
      </c>
      <c r="I15" s="61" t="s">
        <v>117</v>
      </c>
    </row>
    <row r="16" spans="1:9" x14ac:dyDescent="0.2">
      <c r="A16" s="10">
        <v>1</v>
      </c>
      <c r="B16" s="24" t="s">
        <v>124</v>
      </c>
      <c r="C16" s="24" t="s">
        <v>117</v>
      </c>
      <c r="D16" s="61" t="s">
        <v>117</v>
      </c>
      <c r="E16" s="62" t="s">
        <v>117</v>
      </c>
      <c r="F16" s="62" t="s">
        <v>117</v>
      </c>
      <c r="G16" s="179">
        <v>1</v>
      </c>
      <c r="H16" s="73" t="s">
        <v>125</v>
      </c>
      <c r="I16" s="61" t="s">
        <v>117</v>
      </c>
    </row>
    <row r="17" spans="1:12" x14ac:dyDescent="0.2">
      <c r="A17" s="10">
        <v>1</v>
      </c>
      <c r="B17" s="24" t="s">
        <v>117</v>
      </c>
      <c r="C17" s="24" t="s">
        <v>117</v>
      </c>
      <c r="D17" s="61" t="s">
        <v>117</v>
      </c>
      <c r="E17" s="62" t="s">
        <v>117</v>
      </c>
      <c r="F17" s="62" t="s">
        <v>117</v>
      </c>
      <c r="G17" s="179" t="s">
        <v>117</v>
      </c>
      <c r="H17" s="73" t="s">
        <v>117</v>
      </c>
      <c r="I17" s="61" t="s">
        <v>117</v>
      </c>
    </row>
    <row r="18" spans="1:12" x14ac:dyDescent="0.2">
      <c r="A18" s="10">
        <v>1</v>
      </c>
      <c r="B18" s="24" t="s">
        <v>126</v>
      </c>
      <c r="C18" s="25" t="s">
        <v>117</v>
      </c>
      <c r="D18" s="25" t="s">
        <v>117</v>
      </c>
      <c r="E18" s="25" t="s">
        <v>117</v>
      </c>
      <c r="F18" s="25" t="s">
        <v>117</v>
      </c>
      <c r="G18" s="179">
        <v>15.391999999999999</v>
      </c>
      <c r="H18" s="73" t="s">
        <v>2</v>
      </c>
      <c r="I18" s="25" t="s">
        <v>117</v>
      </c>
    </row>
    <row r="19" spans="1:12" x14ac:dyDescent="0.2">
      <c r="A19" s="10">
        <v>1</v>
      </c>
      <c r="B19" s="24" t="s">
        <v>117</v>
      </c>
      <c r="C19" s="25" t="s">
        <v>117</v>
      </c>
      <c r="D19" s="61" t="s">
        <v>117</v>
      </c>
      <c r="E19" s="62" t="s">
        <v>117</v>
      </c>
      <c r="F19" s="62" t="s">
        <v>117</v>
      </c>
      <c r="G19" s="62" t="s">
        <v>117</v>
      </c>
      <c r="H19" s="62" t="s">
        <v>117</v>
      </c>
      <c r="I19" s="61" t="s">
        <v>117</v>
      </c>
    </row>
    <row r="20" spans="1:12" hidden="1" x14ac:dyDescent="0.2">
      <c r="A20" s="10">
        <v>0</v>
      </c>
      <c r="B20" s="24" t="s">
        <v>117</v>
      </c>
      <c r="C20" s="27" t="s">
        <v>117</v>
      </c>
      <c r="D20" s="27" t="s">
        <v>117</v>
      </c>
      <c r="E20" s="24" t="s">
        <v>117</v>
      </c>
      <c r="F20" s="28" t="s">
        <v>117</v>
      </c>
      <c r="G20" s="27" t="s">
        <v>117</v>
      </c>
      <c r="H20" s="24" t="s">
        <v>117</v>
      </c>
      <c r="I20" s="25" t="s">
        <v>117</v>
      </c>
    </row>
    <row r="21" spans="1:12" x14ac:dyDescent="0.2">
      <c r="A21" s="10">
        <v>1</v>
      </c>
      <c r="B21" s="24" t="s">
        <v>128</v>
      </c>
      <c r="C21" s="27" t="s">
        <v>117</v>
      </c>
      <c r="D21" s="27" t="s">
        <v>117</v>
      </c>
      <c r="E21" s="24" t="s">
        <v>117</v>
      </c>
      <c r="F21" s="24" t="s">
        <v>117</v>
      </c>
      <c r="G21" s="200">
        <v>40000</v>
      </c>
      <c r="H21" s="24" t="s">
        <v>129</v>
      </c>
      <c r="I21" s="24" t="s">
        <v>117</v>
      </c>
    </row>
    <row r="22" spans="1:12" hidden="1" x14ac:dyDescent="0.2">
      <c r="A22" s="10">
        <v>0</v>
      </c>
      <c r="B22" s="24" t="s">
        <v>117</v>
      </c>
      <c r="C22" s="27" t="s">
        <v>117</v>
      </c>
      <c r="D22" s="29" t="s">
        <v>117</v>
      </c>
      <c r="E22" s="24" t="s">
        <v>117</v>
      </c>
      <c r="F22" s="28" t="s">
        <v>117</v>
      </c>
      <c r="G22" s="27" t="s">
        <v>117</v>
      </c>
      <c r="H22" s="24" t="s">
        <v>117</v>
      </c>
      <c r="I22" s="24" t="s">
        <v>117</v>
      </c>
    </row>
    <row r="23" spans="1:12" x14ac:dyDescent="0.2">
      <c r="A23" s="10">
        <v>1</v>
      </c>
      <c r="B23" s="24" t="s">
        <v>260</v>
      </c>
      <c r="C23" s="27" t="s">
        <v>117</v>
      </c>
      <c r="D23" s="29" t="s">
        <v>117</v>
      </c>
      <c r="E23" s="24" t="s">
        <v>117</v>
      </c>
      <c r="F23" s="28" t="s">
        <v>117</v>
      </c>
      <c r="G23" s="32" t="s">
        <v>105</v>
      </c>
      <c r="H23" s="24" t="s">
        <v>117</v>
      </c>
      <c r="I23" s="24" t="s">
        <v>117</v>
      </c>
    </row>
    <row r="24" spans="1:12" ht="13.5" x14ac:dyDescent="0.2">
      <c r="A24" s="10">
        <v>1</v>
      </c>
      <c r="B24" s="24" t="s">
        <v>261</v>
      </c>
      <c r="C24" s="27" t="s">
        <v>117</v>
      </c>
      <c r="D24" s="29" t="s">
        <v>117</v>
      </c>
      <c r="E24" s="58" t="s">
        <v>117</v>
      </c>
      <c r="F24" s="28" t="s">
        <v>117</v>
      </c>
      <c r="G24" s="32" t="s">
        <v>105</v>
      </c>
      <c r="H24" s="24"/>
      <c r="I24" s="24"/>
    </row>
    <row r="25" spans="1:12" hidden="1" x14ac:dyDescent="0.2">
      <c r="A25" s="10">
        <v>0</v>
      </c>
      <c r="B25" s="24" t="s">
        <v>117</v>
      </c>
      <c r="C25" s="27" t="s">
        <v>117</v>
      </c>
      <c r="D25" s="27" t="s">
        <v>117</v>
      </c>
      <c r="E25" s="24" t="s">
        <v>117</v>
      </c>
      <c r="F25" s="28" t="s">
        <v>117</v>
      </c>
      <c r="G25" s="27" t="s">
        <v>117</v>
      </c>
      <c r="H25" s="24" t="s">
        <v>117</v>
      </c>
      <c r="I25" s="24" t="s">
        <v>117</v>
      </c>
    </row>
    <row r="26" spans="1:12" hidden="1" x14ac:dyDescent="0.2">
      <c r="A26" s="10">
        <v>0</v>
      </c>
      <c r="B26" s="24" t="s">
        <v>117</v>
      </c>
      <c r="C26" s="27" t="s">
        <v>117</v>
      </c>
      <c r="D26" s="29" t="s">
        <v>117</v>
      </c>
      <c r="E26" s="24" t="s">
        <v>117</v>
      </c>
      <c r="F26" s="28" t="s">
        <v>117</v>
      </c>
      <c r="G26" s="27" t="s">
        <v>117</v>
      </c>
      <c r="H26" s="24" t="s">
        <v>117</v>
      </c>
      <c r="I26" s="24" t="s">
        <v>117</v>
      </c>
    </row>
    <row r="27" spans="1:12" hidden="1" x14ac:dyDescent="0.2">
      <c r="A27" s="10">
        <v>0</v>
      </c>
      <c r="B27" s="24" t="s">
        <v>117</v>
      </c>
      <c r="C27" s="27" t="s">
        <v>117</v>
      </c>
      <c r="D27" s="27" t="s">
        <v>117</v>
      </c>
      <c r="E27" s="24" t="s">
        <v>117</v>
      </c>
      <c r="F27" s="28" t="s">
        <v>117</v>
      </c>
      <c r="G27" s="27" t="s">
        <v>117</v>
      </c>
      <c r="H27" s="24" t="s">
        <v>117</v>
      </c>
      <c r="I27" s="24" t="s">
        <v>117</v>
      </c>
    </row>
    <row r="28" spans="1:12" x14ac:dyDescent="0.2">
      <c r="A28" s="10">
        <v>1</v>
      </c>
      <c r="B28" s="24"/>
      <c r="C28" s="27" t="s">
        <v>117</v>
      </c>
      <c r="D28" s="61" t="s">
        <v>117</v>
      </c>
      <c r="E28" s="62" t="s">
        <v>117</v>
      </c>
      <c r="F28" s="62" t="s">
        <v>117</v>
      </c>
      <c r="G28" s="62" t="s">
        <v>117</v>
      </c>
      <c r="H28" s="62" t="s">
        <v>117</v>
      </c>
      <c r="I28" s="61" t="s">
        <v>117</v>
      </c>
      <c r="L28" s="10" t="s">
        <v>9</v>
      </c>
    </row>
    <row r="29" spans="1:12" x14ac:dyDescent="0.2">
      <c r="A29" s="10">
        <v>1</v>
      </c>
      <c r="B29" s="159">
        <v>0</v>
      </c>
      <c r="C29" s="160" t="s">
        <v>117</v>
      </c>
      <c r="D29" s="161" t="s">
        <v>130</v>
      </c>
      <c r="E29" s="162" t="s">
        <v>117</v>
      </c>
      <c r="F29" s="162" t="s">
        <v>131</v>
      </c>
      <c r="G29" s="162" t="s">
        <v>132</v>
      </c>
      <c r="H29" s="162" t="s">
        <v>117</v>
      </c>
      <c r="I29" s="161" t="s">
        <v>133</v>
      </c>
    </row>
    <row r="30" spans="1:12" x14ac:dyDescent="0.2">
      <c r="A30" s="10">
        <v>1</v>
      </c>
      <c r="B30" s="163" t="s">
        <v>134</v>
      </c>
      <c r="C30" s="164" t="s">
        <v>117</v>
      </c>
      <c r="D30" s="165" t="s">
        <v>3</v>
      </c>
      <c r="E30" s="165" t="s">
        <v>117</v>
      </c>
      <c r="F30" s="165" t="s">
        <v>135</v>
      </c>
      <c r="G30" s="165" t="s">
        <v>108</v>
      </c>
      <c r="H30" s="165" t="s">
        <v>117</v>
      </c>
      <c r="I30" s="166" t="s">
        <v>136</v>
      </c>
    </row>
    <row r="31" spans="1:12" x14ac:dyDescent="0.2">
      <c r="A31" s="10">
        <v>1</v>
      </c>
      <c r="B31" s="90" t="s">
        <v>137</v>
      </c>
      <c r="C31" s="91" t="s">
        <v>117</v>
      </c>
      <c r="D31" s="91" t="s">
        <v>117</v>
      </c>
      <c r="E31" s="91" t="s">
        <v>117</v>
      </c>
      <c r="F31" s="91" t="s">
        <v>117</v>
      </c>
      <c r="G31" s="91" t="s">
        <v>117</v>
      </c>
      <c r="H31" s="91">
        <v>129.94797327108066</v>
      </c>
      <c r="I31" s="27" t="s">
        <v>117</v>
      </c>
      <c r="L31" s="63">
        <f>+H31</f>
        <v>129.94797327108066</v>
      </c>
    </row>
    <row r="32" spans="1:12" hidden="1" x14ac:dyDescent="0.2">
      <c r="A32" s="10">
        <v>0</v>
      </c>
      <c r="B32" s="11" t="s">
        <v>262</v>
      </c>
      <c r="C32" s="75" t="s">
        <v>117</v>
      </c>
      <c r="D32" s="7" t="s">
        <v>117</v>
      </c>
      <c r="E32" s="9" t="s">
        <v>117</v>
      </c>
      <c r="F32" s="81" t="s">
        <v>117</v>
      </c>
      <c r="G32" s="24" t="s">
        <v>117</v>
      </c>
      <c r="H32" s="24" t="s">
        <v>117</v>
      </c>
      <c r="I32" s="24" t="s">
        <v>117</v>
      </c>
    </row>
    <row r="33" spans="1:13" x14ac:dyDescent="0.2">
      <c r="A33" s="10">
        <v>1</v>
      </c>
      <c r="B33" s="26" t="s">
        <v>139</v>
      </c>
      <c r="C33" s="27" t="s">
        <v>117</v>
      </c>
      <c r="D33" s="27">
        <v>15000</v>
      </c>
      <c r="E33" s="27" t="s">
        <v>117</v>
      </c>
      <c r="F33" s="71">
        <v>8.6631982180720435E-3</v>
      </c>
      <c r="G33" s="27">
        <v>129.94797327108066</v>
      </c>
      <c r="H33" s="27" t="s">
        <v>117</v>
      </c>
      <c r="I33" s="27">
        <v>0.50187027152949149</v>
      </c>
    </row>
    <row r="34" spans="1:13" x14ac:dyDescent="0.2">
      <c r="A34" s="10">
        <v>1</v>
      </c>
      <c r="B34" s="43" t="s">
        <v>140</v>
      </c>
      <c r="C34" s="91" t="s">
        <v>117</v>
      </c>
      <c r="D34" s="91" t="s">
        <v>117</v>
      </c>
      <c r="E34" s="91" t="s">
        <v>117</v>
      </c>
      <c r="F34" s="93" t="s">
        <v>117</v>
      </c>
      <c r="G34" s="91" t="s">
        <v>117</v>
      </c>
      <c r="H34" s="91">
        <v>8099.7697931146195</v>
      </c>
      <c r="I34" s="27" t="s">
        <v>117</v>
      </c>
      <c r="L34" s="10">
        <f>SUBTOTAL(9,G35:G52)</f>
        <v>8099.7697931146204</v>
      </c>
    </row>
    <row r="35" spans="1:13" x14ac:dyDescent="0.2">
      <c r="A35" s="10">
        <v>1</v>
      </c>
      <c r="B35" s="26" t="s">
        <v>142</v>
      </c>
      <c r="C35" s="27" t="s">
        <v>117</v>
      </c>
      <c r="D35" s="27">
        <v>40000</v>
      </c>
      <c r="E35" s="27" t="s">
        <v>117</v>
      </c>
      <c r="F35" s="71">
        <v>9.2600000000000002E-2</v>
      </c>
      <c r="G35" s="27">
        <v>3704</v>
      </c>
      <c r="H35" s="27" t="s">
        <v>117</v>
      </c>
      <c r="I35" s="27">
        <v>14.305167206166288</v>
      </c>
      <c r="M35" s="63"/>
    </row>
    <row r="36" spans="1:13" x14ac:dyDescent="0.2">
      <c r="A36" s="10">
        <v>1</v>
      </c>
      <c r="B36" s="26" t="s">
        <v>141</v>
      </c>
      <c r="C36" s="27" t="s">
        <v>117</v>
      </c>
      <c r="D36" s="27">
        <v>40000</v>
      </c>
      <c r="E36" s="27" t="s">
        <v>117</v>
      </c>
      <c r="F36" s="71">
        <v>6.1800000000000001E-2</v>
      </c>
      <c r="G36" s="27">
        <v>2472</v>
      </c>
      <c r="H36" s="27" t="s">
        <v>117</v>
      </c>
      <c r="I36" s="27">
        <v>9.5470770339209139</v>
      </c>
    </row>
    <row r="37" spans="1:13" x14ac:dyDescent="0.2">
      <c r="A37" s="10">
        <v>1</v>
      </c>
      <c r="B37" s="26" t="s">
        <v>143</v>
      </c>
      <c r="C37" s="27" t="s">
        <v>117</v>
      </c>
      <c r="D37" s="27">
        <v>10</v>
      </c>
      <c r="E37" s="27" t="s">
        <v>117</v>
      </c>
      <c r="F37" s="71">
        <v>4.76</v>
      </c>
      <c r="G37" s="27">
        <v>47.599999999999994</v>
      </c>
      <c r="H37" s="27" t="s">
        <v>117</v>
      </c>
      <c r="I37" s="27">
        <v>0.18383530210948038</v>
      </c>
    </row>
    <row r="38" spans="1:13" x14ac:dyDescent="0.2">
      <c r="A38" s="10">
        <v>1</v>
      </c>
      <c r="B38" s="11" t="s">
        <v>263</v>
      </c>
      <c r="C38" s="75" t="s">
        <v>117</v>
      </c>
      <c r="D38" s="27">
        <v>10</v>
      </c>
      <c r="E38" s="9" t="s">
        <v>117</v>
      </c>
      <c r="F38" s="28">
        <v>6.8899999999999988</v>
      </c>
      <c r="G38" s="27">
        <v>68.899999999999991</v>
      </c>
      <c r="H38" s="24" t="s">
        <v>117</v>
      </c>
      <c r="I38" s="24">
        <v>0.26609773771729406</v>
      </c>
    </row>
    <row r="39" spans="1:13" x14ac:dyDescent="0.2">
      <c r="A39" s="10">
        <v>1</v>
      </c>
      <c r="B39" s="11" t="s">
        <v>146</v>
      </c>
      <c r="C39" s="75" t="s">
        <v>117</v>
      </c>
      <c r="D39" s="82">
        <v>631.71064040629255</v>
      </c>
      <c r="E39" s="9" t="s">
        <v>117</v>
      </c>
      <c r="F39" s="13">
        <v>0.30576103448271852</v>
      </c>
      <c r="G39" s="27">
        <v>193.15249890436863</v>
      </c>
      <c r="H39" s="24" t="s">
        <v>117</v>
      </c>
      <c r="I39" s="24">
        <v>0.74597159641356481</v>
      </c>
    </row>
    <row r="40" spans="1:13" hidden="1" x14ac:dyDescent="0.2">
      <c r="A40" s="10">
        <v>0</v>
      </c>
      <c r="B40" s="11" t="s">
        <v>53</v>
      </c>
      <c r="C40" s="75" t="s">
        <v>117</v>
      </c>
      <c r="D40" s="82">
        <v>124.66666666666666</v>
      </c>
      <c r="E40" s="9" t="s">
        <v>117</v>
      </c>
      <c r="F40" s="13" t="s">
        <v>117</v>
      </c>
      <c r="G40" s="27" t="s">
        <v>117</v>
      </c>
      <c r="H40" s="24" t="s">
        <v>117</v>
      </c>
      <c r="I40" s="24" t="s">
        <v>117</v>
      </c>
    </row>
    <row r="41" spans="1:13" hidden="1" x14ac:dyDescent="0.2">
      <c r="A41" s="10">
        <v>0</v>
      </c>
      <c r="B41" s="26" t="s">
        <v>12</v>
      </c>
      <c r="C41" s="27" t="s">
        <v>117</v>
      </c>
      <c r="D41" s="27">
        <v>20</v>
      </c>
      <c r="E41" s="27" t="s">
        <v>117</v>
      </c>
      <c r="F41" s="70" t="s">
        <v>117</v>
      </c>
      <c r="G41" s="27" t="s">
        <v>117</v>
      </c>
      <c r="H41" s="27" t="s">
        <v>117</v>
      </c>
      <c r="I41" s="27" t="s">
        <v>117</v>
      </c>
    </row>
    <row r="42" spans="1:13" hidden="1" x14ac:dyDescent="0.2">
      <c r="A42" s="10">
        <v>0</v>
      </c>
      <c r="B42" s="26" t="s">
        <v>54</v>
      </c>
      <c r="C42" s="27" t="s">
        <v>117</v>
      </c>
      <c r="D42" s="27">
        <v>110</v>
      </c>
      <c r="E42" s="27" t="s">
        <v>117</v>
      </c>
      <c r="F42" s="71" t="s">
        <v>117</v>
      </c>
      <c r="G42" s="27" t="s">
        <v>117</v>
      </c>
      <c r="H42" s="27" t="s">
        <v>117</v>
      </c>
      <c r="I42" s="27" t="s">
        <v>117</v>
      </c>
    </row>
    <row r="43" spans="1:13" x14ac:dyDescent="0.2">
      <c r="A43" s="10">
        <v>1</v>
      </c>
      <c r="B43" s="26" t="s">
        <v>147</v>
      </c>
      <c r="C43" s="27" t="s">
        <v>117</v>
      </c>
      <c r="D43" s="27" t="s">
        <v>117</v>
      </c>
      <c r="E43" s="27" t="s">
        <v>117</v>
      </c>
      <c r="F43" s="71" t="s">
        <v>117</v>
      </c>
      <c r="G43" s="27">
        <v>752.71588479262755</v>
      </c>
      <c r="H43" s="27" t="s">
        <v>117</v>
      </c>
      <c r="I43" s="27">
        <v>2.907053615198687</v>
      </c>
    </row>
    <row r="44" spans="1:13" hidden="1" x14ac:dyDescent="0.2">
      <c r="A44" s="10">
        <v>0</v>
      </c>
      <c r="B44" s="26" t="s">
        <v>216</v>
      </c>
      <c r="C44" s="27" t="s">
        <v>117</v>
      </c>
      <c r="D44" s="27">
        <v>0.4</v>
      </c>
      <c r="E44" s="27" t="s">
        <v>117</v>
      </c>
      <c r="F44" s="71">
        <v>200.94</v>
      </c>
      <c r="G44" s="27">
        <v>80.376000000000005</v>
      </c>
      <c r="H44" s="27" t="s">
        <v>117</v>
      </c>
      <c r="I44" s="27">
        <v>0.31041903870486548</v>
      </c>
    </row>
    <row r="45" spans="1:13" hidden="1" x14ac:dyDescent="0.2">
      <c r="A45" s="10">
        <v>0</v>
      </c>
      <c r="B45" s="26" t="s">
        <v>151</v>
      </c>
      <c r="C45" s="27" t="s">
        <v>117</v>
      </c>
      <c r="D45" s="27">
        <v>4</v>
      </c>
      <c r="E45" s="27" t="s">
        <v>117</v>
      </c>
      <c r="F45" s="71">
        <v>26.52</v>
      </c>
      <c r="G45" s="27">
        <v>106.08</v>
      </c>
      <c r="H45" s="27" t="s">
        <v>117</v>
      </c>
      <c r="I45" s="27">
        <v>0.40969010184398486</v>
      </c>
    </row>
    <row r="46" spans="1:13" hidden="1" x14ac:dyDescent="0.2">
      <c r="A46" s="10">
        <v>0</v>
      </c>
      <c r="B46" s="26" t="s">
        <v>264</v>
      </c>
      <c r="C46" s="27" t="s">
        <v>117</v>
      </c>
      <c r="D46" s="27">
        <v>5</v>
      </c>
      <c r="E46" s="27" t="s">
        <v>117</v>
      </c>
      <c r="F46" s="71">
        <v>39.655000000000001</v>
      </c>
      <c r="G46" s="27">
        <v>198.27500000000001</v>
      </c>
      <c r="H46" s="27" t="s">
        <v>117</v>
      </c>
      <c r="I46" s="27">
        <v>0.76575513709573995</v>
      </c>
    </row>
    <row r="47" spans="1:13" hidden="1" x14ac:dyDescent="0.2">
      <c r="A47" s="10">
        <v>0</v>
      </c>
      <c r="B47" s="26" t="s">
        <v>227</v>
      </c>
      <c r="C47" s="27" t="s">
        <v>117</v>
      </c>
      <c r="D47" s="27">
        <v>1.2</v>
      </c>
      <c r="E47" s="27" t="s">
        <v>117</v>
      </c>
      <c r="F47" s="71" t="s">
        <v>117</v>
      </c>
      <c r="G47" s="27" t="s">
        <v>117</v>
      </c>
      <c r="H47" s="27" t="s">
        <v>117</v>
      </c>
      <c r="I47" s="27" t="s">
        <v>117</v>
      </c>
    </row>
    <row r="48" spans="1:13" hidden="1" x14ac:dyDescent="0.2">
      <c r="A48" s="10">
        <v>0</v>
      </c>
      <c r="B48" s="26" t="s">
        <v>250</v>
      </c>
      <c r="C48" s="27" t="s">
        <v>117</v>
      </c>
      <c r="D48" s="27">
        <v>2</v>
      </c>
      <c r="E48" s="27" t="s">
        <v>117</v>
      </c>
      <c r="F48" s="71">
        <v>119.48</v>
      </c>
      <c r="G48" s="27">
        <v>238.96</v>
      </c>
      <c r="H48" s="27" t="s">
        <v>117</v>
      </c>
      <c r="I48" s="27">
        <v>0.92288411327902176</v>
      </c>
    </row>
    <row r="49" spans="1:12" hidden="1" x14ac:dyDescent="0.2">
      <c r="A49" s="10">
        <v>0</v>
      </c>
      <c r="B49" s="26" t="s">
        <v>209</v>
      </c>
      <c r="C49" s="27" t="s">
        <v>117</v>
      </c>
      <c r="D49" s="27">
        <v>12</v>
      </c>
      <c r="E49" s="27" t="s">
        <v>117</v>
      </c>
      <c r="F49" s="71">
        <v>10.752073732718893</v>
      </c>
      <c r="G49" s="27">
        <v>129.02488479262672</v>
      </c>
      <c r="H49" s="27" t="s">
        <v>117</v>
      </c>
      <c r="I49" s="27">
        <v>0.49830522427507212</v>
      </c>
    </row>
    <row r="50" spans="1:12" x14ac:dyDescent="0.2">
      <c r="A50" s="10">
        <v>1</v>
      </c>
      <c r="B50" s="26" t="s">
        <v>265</v>
      </c>
      <c r="C50" s="27" t="s">
        <v>117</v>
      </c>
      <c r="D50" s="27">
        <v>8300</v>
      </c>
      <c r="E50" s="27" t="s">
        <v>117</v>
      </c>
      <c r="F50" s="71">
        <v>5.110424999999999E-2</v>
      </c>
      <c r="G50" s="27">
        <v>424.16527499999989</v>
      </c>
      <c r="H50" s="27" t="s">
        <v>117</v>
      </c>
      <c r="I50" s="27">
        <v>1.6381628460919289</v>
      </c>
    </row>
    <row r="51" spans="1:12" x14ac:dyDescent="0.2">
      <c r="A51" s="10">
        <v>1</v>
      </c>
      <c r="B51" s="26" t="s">
        <v>219</v>
      </c>
      <c r="C51" s="27" t="s">
        <v>117</v>
      </c>
      <c r="D51" s="27">
        <v>9000</v>
      </c>
      <c r="E51" s="27" t="s">
        <v>117</v>
      </c>
      <c r="F51" s="71">
        <v>4.8581792713069338E-2</v>
      </c>
      <c r="G51" s="27">
        <v>437.23613441762404</v>
      </c>
      <c r="H51" s="27" t="s">
        <v>117</v>
      </c>
      <c r="I51" s="27">
        <v>1.6886436315933884</v>
      </c>
    </row>
    <row r="52" spans="1:12" s="176" customFormat="1" x14ac:dyDescent="0.2">
      <c r="A52" s="176">
        <v>1</v>
      </c>
      <c r="B52" s="43" t="s">
        <v>157</v>
      </c>
      <c r="C52" s="91" t="s">
        <v>117</v>
      </c>
      <c r="D52" s="91" t="s">
        <v>117</v>
      </c>
      <c r="E52" s="91" t="s">
        <v>117</v>
      </c>
      <c r="F52" s="93" t="s">
        <v>117</v>
      </c>
      <c r="G52" s="91" t="s">
        <v>117</v>
      </c>
      <c r="H52" s="91">
        <v>8969.7950453019293</v>
      </c>
      <c r="I52" s="91" t="s">
        <v>117</v>
      </c>
      <c r="L52" s="63">
        <f>SUM(G53:G74)</f>
        <v>8969.7950453019293</v>
      </c>
    </row>
    <row r="53" spans="1:12" x14ac:dyDescent="0.2">
      <c r="A53" s="10">
        <v>1</v>
      </c>
      <c r="B53" s="26" t="s">
        <v>158</v>
      </c>
      <c r="C53" s="27" t="s">
        <v>117</v>
      </c>
      <c r="D53" s="27">
        <v>1.4</v>
      </c>
      <c r="E53" s="27" t="s">
        <v>117</v>
      </c>
      <c r="F53" s="71">
        <v>45</v>
      </c>
      <c r="G53" s="27">
        <v>62.999999999999993</v>
      </c>
      <c r="H53" s="27" t="s">
        <v>117</v>
      </c>
      <c r="I53" s="27">
        <v>0.24331142926254751</v>
      </c>
    </row>
    <row r="54" spans="1:12" x14ac:dyDescent="0.2">
      <c r="A54" s="10">
        <v>1</v>
      </c>
      <c r="B54" s="26" t="s">
        <v>220</v>
      </c>
      <c r="C54" s="27" t="s">
        <v>117</v>
      </c>
      <c r="D54" s="27">
        <v>900</v>
      </c>
      <c r="E54" s="27" t="s">
        <v>117</v>
      </c>
      <c r="F54" s="71">
        <v>0.1396</v>
      </c>
      <c r="G54" s="27">
        <v>125.64</v>
      </c>
      <c r="H54" s="27" t="s">
        <v>117</v>
      </c>
      <c r="I54" s="27">
        <v>0.48523250750073771</v>
      </c>
    </row>
    <row r="55" spans="1:12" x14ac:dyDescent="0.2">
      <c r="A55" s="10">
        <v>1</v>
      </c>
      <c r="B55" s="11" t="s">
        <v>159</v>
      </c>
      <c r="C55" s="75" t="s">
        <v>117</v>
      </c>
      <c r="D55" s="27">
        <v>363</v>
      </c>
      <c r="E55" s="9" t="s">
        <v>117</v>
      </c>
      <c r="F55" s="28">
        <v>0.2</v>
      </c>
      <c r="G55" s="27">
        <v>72.600000000000009</v>
      </c>
      <c r="H55" s="9" t="s">
        <v>117</v>
      </c>
      <c r="I55" s="24">
        <v>0.28038745657874536</v>
      </c>
    </row>
    <row r="56" spans="1:12" x14ac:dyDescent="0.2">
      <c r="A56" s="10">
        <v>1</v>
      </c>
      <c r="B56" s="11" t="s">
        <v>160</v>
      </c>
      <c r="C56" s="75" t="s">
        <v>117</v>
      </c>
      <c r="D56" s="27">
        <v>2250000</v>
      </c>
      <c r="E56" s="9" t="s">
        <v>117</v>
      </c>
      <c r="F56" s="154">
        <v>2.5000000000000001E-4</v>
      </c>
      <c r="G56" s="27">
        <v>562.5</v>
      </c>
      <c r="H56" s="9" t="s">
        <v>117</v>
      </c>
      <c r="I56" s="24">
        <v>2.1724234755584604</v>
      </c>
    </row>
    <row r="57" spans="1:12" x14ac:dyDescent="0.2">
      <c r="A57" s="10">
        <v>1</v>
      </c>
      <c r="B57" s="11" t="s">
        <v>161</v>
      </c>
      <c r="C57" s="75" t="s">
        <v>117</v>
      </c>
      <c r="D57" s="27">
        <v>25000</v>
      </c>
      <c r="E57" s="9" t="s">
        <v>117</v>
      </c>
      <c r="F57" s="28">
        <v>0.05</v>
      </c>
      <c r="G57" s="27">
        <v>1250</v>
      </c>
      <c r="H57" s="9" t="s">
        <v>117</v>
      </c>
      <c r="I57" s="24">
        <v>4.8276077234632453</v>
      </c>
    </row>
    <row r="58" spans="1:12" x14ac:dyDescent="0.2">
      <c r="A58" s="10">
        <v>1</v>
      </c>
      <c r="B58" s="11" t="s">
        <v>162</v>
      </c>
      <c r="C58" s="75" t="s">
        <v>117</v>
      </c>
      <c r="D58" s="27">
        <v>1092.5</v>
      </c>
      <c r="E58" s="9" t="s">
        <v>117</v>
      </c>
      <c r="F58" s="28">
        <v>4.5353448275862052</v>
      </c>
      <c r="G58" s="27">
        <v>4954.8642241379293</v>
      </c>
      <c r="H58" s="9" t="s">
        <v>117</v>
      </c>
      <c r="I58" s="24">
        <v>19.13611263772799</v>
      </c>
    </row>
    <row r="59" spans="1:12" hidden="1" x14ac:dyDescent="0.2">
      <c r="A59" s="10">
        <v>0</v>
      </c>
      <c r="B59" s="11">
        <v>0</v>
      </c>
      <c r="C59" s="75" t="s">
        <v>117</v>
      </c>
      <c r="D59" s="29" t="s">
        <v>117</v>
      </c>
      <c r="E59" s="9" t="s">
        <v>117</v>
      </c>
      <c r="F59" s="28" t="s">
        <v>117</v>
      </c>
      <c r="G59" s="7" t="s">
        <v>117</v>
      </c>
      <c r="H59" s="9" t="s">
        <v>117</v>
      </c>
      <c r="I59" s="24" t="s">
        <v>117</v>
      </c>
    </row>
    <row r="60" spans="1:12" hidden="1" x14ac:dyDescent="0.2">
      <c r="A60" s="10">
        <v>0</v>
      </c>
      <c r="B60" s="11">
        <v>0</v>
      </c>
      <c r="C60" s="75" t="s">
        <v>117</v>
      </c>
      <c r="D60" s="29" t="s">
        <v>117</v>
      </c>
      <c r="E60" s="9" t="s">
        <v>117</v>
      </c>
      <c r="F60" s="9" t="s">
        <v>117</v>
      </c>
      <c r="G60" s="7" t="s">
        <v>117</v>
      </c>
      <c r="H60" s="9" t="s">
        <v>117</v>
      </c>
      <c r="I60" s="24" t="s">
        <v>117</v>
      </c>
    </row>
    <row r="61" spans="1:12" hidden="1" x14ac:dyDescent="0.2">
      <c r="A61" s="10">
        <v>0</v>
      </c>
      <c r="B61" s="11">
        <v>0</v>
      </c>
      <c r="C61" s="75" t="s">
        <v>117</v>
      </c>
      <c r="D61" s="29" t="s">
        <v>117</v>
      </c>
      <c r="E61" s="9" t="s">
        <v>117</v>
      </c>
      <c r="F61" s="9" t="s">
        <v>117</v>
      </c>
      <c r="G61" s="7" t="s">
        <v>117</v>
      </c>
      <c r="H61" s="9" t="s">
        <v>117</v>
      </c>
      <c r="I61" s="24" t="s">
        <v>117</v>
      </c>
    </row>
    <row r="62" spans="1:12" hidden="1" x14ac:dyDescent="0.2">
      <c r="A62" s="10">
        <v>0</v>
      </c>
      <c r="B62" s="11">
        <v>0</v>
      </c>
      <c r="C62" s="75" t="s">
        <v>117</v>
      </c>
      <c r="D62" s="29" t="s">
        <v>117</v>
      </c>
      <c r="E62" s="9" t="s">
        <v>117</v>
      </c>
      <c r="F62" s="9" t="s">
        <v>117</v>
      </c>
      <c r="G62" s="7" t="s">
        <v>117</v>
      </c>
      <c r="H62" s="9" t="s">
        <v>117</v>
      </c>
      <c r="I62" s="24" t="s">
        <v>117</v>
      </c>
    </row>
    <row r="63" spans="1:12" hidden="1" x14ac:dyDescent="0.2">
      <c r="A63" s="10">
        <v>0</v>
      </c>
      <c r="B63" s="11">
        <v>0</v>
      </c>
      <c r="C63" s="75" t="s">
        <v>117</v>
      </c>
      <c r="D63" s="29" t="s">
        <v>117</v>
      </c>
      <c r="E63" s="9" t="s">
        <v>117</v>
      </c>
      <c r="F63" s="9" t="s">
        <v>117</v>
      </c>
      <c r="G63" s="7" t="s">
        <v>117</v>
      </c>
      <c r="H63" s="9" t="s">
        <v>117</v>
      </c>
      <c r="I63" s="24" t="s">
        <v>117</v>
      </c>
    </row>
    <row r="64" spans="1:12" hidden="1" x14ac:dyDescent="0.2">
      <c r="A64" s="10">
        <v>0</v>
      </c>
      <c r="B64" s="11">
        <v>0</v>
      </c>
      <c r="C64" s="75" t="s">
        <v>117</v>
      </c>
      <c r="D64" s="29" t="s">
        <v>117</v>
      </c>
      <c r="E64" s="9" t="s">
        <v>117</v>
      </c>
      <c r="F64" s="9" t="s">
        <v>117</v>
      </c>
      <c r="G64" s="7" t="s">
        <v>117</v>
      </c>
      <c r="H64" s="9" t="s">
        <v>117</v>
      </c>
      <c r="I64" s="24" t="s">
        <v>117</v>
      </c>
    </row>
    <row r="65" spans="1:12" hidden="1" x14ac:dyDescent="0.2">
      <c r="A65" s="10">
        <v>0</v>
      </c>
      <c r="B65" s="11">
        <v>0</v>
      </c>
      <c r="C65" s="75" t="s">
        <v>117</v>
      </c>
      <c r="D65" s="29" t="s">
        <v>117</v>
      </c>
      <c r="E65" s="9" t="s">
        <v>117</v>
      </c>
      <c r="F65" s="9" t="s">
        <v>117</v>
      </c>
      <c r="G65" s="7" t="s">
        <v>117</v>
      </c>
      <c r="H65" s="9" t="s">
        <v>117</v>
      </c>
      <c r="I65" s="24" t="s">
        <v>117</v>
      </c>
    </row>
    <row r="66" spans="1:12" hidden="1" x14ac:dyDescent="0.2">
      <c r="A66" s="10">
        <v>0</v>
      </c>
      <c r="B66" s="11">
        <v>0</v>
      </c>
      <c r="C66" s="75" t="s">
        <v>117</v>
      </c>
      <c r="D66" s="29" t="s">
        <v>117</v>
      </c>
      <c r="E66" s="9" t="s">
        <v>117</v>
      </c>
      <c r="F66" s="9" t="s">
        <v>117</v>
      </c>
      <c r="G66" s="7" t="s">
        <v>117</v>
      </c>
      <c r="H66" s="9" t="s">
        <v>117</v>
      </c>
      <c r="I66" s="24" t="s">
        <v>117</v>
      </c>
    </row>
    <row r="67" spans="1:12" hidden="1" x14ac:dyDescent="0.2">
      <c r="A67" s="10">
        <v>0</v>
      </c>
      <c r="B67" s="11">
        <v>0</v>
      </c>
      <c r="C67" s="75" t="s">
        <v>117</v>
      </c>
      <c r="D67" s="29" t="s">
        <v>117</v>
      </c>
      <c r="E67" s="9" t="s">
        <v>117</v>
      </c>
      <c r="F67" s="9" t="s">
        <v>117</v>
      </c>
      <c r="G67" s="7" t="s">
        <v>117</v>
      </c>
      <c r="H67" s="9" t="s">
        <v>117</v>
      </c>
      <c r="I67" s="24" t="s">
        <v>117</v>
      </c>
    </row>
    <row r="68" spans="1:12" hidden="1" x14ac:dyDescent="0.2">
      <c r="A68" s="10">
        <v>0</v>
      </c>
      <c r="B68" s="11">
        <v>0</v>
      </c>
      <c r="C68" s="75" t="s">
        <v>117</v>
      </c>
      <c r="D68" s="29" t="s">
        <v>117</v>
      </c>
      <c r="E68" s="9" t="s">
        <v>117</v>
      </c>
      <c r="F68" s="9" t="s">
        <v>117</v>
      </c>
      <c r="G68" s="7" t="s">
        <v>117</v>
      </c>
      <c r="H68" s="9" t="s">
        <v>117</v>
      </c>
      <c r="I68" s="24" t="s">
        <v>117</v>
      </c>
    </row>
    <row r="69" spans="1:12" hidden="1" x14ac:dyDescent="0.2">
      <c r="A69" s="10">
        <v>0</v>
      </c>
      <c r="B69" s="11">
        <v>0</v>
      </c>
      <c r="C69" s="75" t="s">
        <v>117</v>
      </c>
      <c r="D69" s="29" t="s">
        <v>117</v>
      </c>
      <c r="E69" s="9" t="s">
        <v>117</v>
      </c>
      <c r="F69" s="9" t="s">
        <v>117</v>
      </c>
      <c r="G69" s="7" t="s">
        <v>117</v>
      </c>
      <c r="H69" s="9" t="s">
        <v>117</v>
      </c>
      <c r="I69" s="24" t="s">
        <v>117</v>
      </c>
    </row>
    <row r="70" spans="1:12" hidden="1" x14ac:dyDescent="0.2">
      <c r="A70" s="10">
        <v>0</v>
      </c>
      <c r="B70" s="11">
        <v>0</v>
      </c>
      <c r="C70" s="75" t="s">
        <v>117</v>
      </c>
      <c r="D70" s="29" t="s">
        <v>117</v>
      </c>
      <c r="E70" s="9" t="s">
        <v>117</v>
      </c>
      <c r="F70" s="9" t="s">
        <v>117</v>
      </c>
      <c r="G70" s="7" t="s">
        <v>117</v>
      </c>
      <c r="H70" s="9" t="s">
        <v>117</v>
      </c>
      <c r="I70" s="24" t="s">
        <v>117</v>
      </c>
    </row>
    <row r="71" spans="1:12" hidden="1" x14ac:dyDescent="0.2">
      <c r="A71" s="10">
        <v>0</v>
      </c>
      <c r="B71" s="11">
        <v>0</v>
      </c>
      <c r="C71" s="75" t="s">
        <v>117</v>
      </c>
      <c r="D71" s="29" t="s">
        <v>117</v>
      </c>
      <c r="E71" s="9" t="s">
        <v>117</v>
      </c>
      <c r="F71" s="9" t="s">
        <v>117</v>
      </c>
      <c r="G71" s="7" t="s">
        <v>117</v>
      </c>
      <c r="H71" s="9" t="s">
        <v>117</v>
      </c>
      <c r="I71" s="24" t="s">
        <v>117</v>
      </c>
    </row>
    <row r="72" spans="1:12" hidden="1" x14ac:dyDescent="0.2">
      <c r="A72" s="10">
        <v>0</v>
      </c>
      <c r="B72" s="11">
        <v>0</v>
      </c>
      <c r="C72" s="75" t="s">
        <v>117</v>
      </c>
      <c r="D72" s="29" t="s">
        <v>117</v>
      </c>
      <c r="E72" s="9" t="s">
        <v>117</v>
      </c>
      <c r="F72" s="9" t="s">
        <v>117</v>
      </c>
      <c r="G72" s="7" t="s">
        <v>117</v>
      </c>
      <c r="H72" s="9" t="s">
        <v>117</v>
      </c>
      <c r="I72" s="24" t="s">
        <v>117</v>
      </c>
    </row>
    <row r="73" spans="1:12" x14ac:dyDescent="0.2">
      <c r="A73" s="10">
        <v>1</v>
      </c>
      <c r="B73" s="11" t="s">
        <v>163</v>
      </c>
      <c r="C73" s="9" t="s">
        <v>117</v>
      </c>
      <c r="D73" s="27" t="s">
        <v>117</v>
      </c>
      <c r="E73" s="77" t="s">
        <v>117</v>
      </c>
      <c r="F73" s="71" t="s">
        <v>117</v>
      </c>
      <c r="G73" s="30">
        <v>1924</v>
      </c>
      <c r="H73" s="24" t="s">
        <v>117</v>
      </c>
      <c r="I73" s="24">
        <v>7.430653807954628</v>
      </c>
    </row>
    <row r="74" spans="1:12" x14ac:dyDescent="0.2">
      <c r="A74" s="10">
        <v>1</v>
      </c>
      <c r="B74" s="26" t="s">
        <v>164</v>
      </c>
      <c r="C74" s="24" t="s">
        <v>117</v>
      </c>
      <c r="D74" s="27" t="s">
        <v>117</v>
      </c>
      <c r="E74" s="27" t="s">
        <v>117</v>
      </c>
      <c r="F74" s="71" t="s">
        <v>117</v>
      </c>
      <c r="G74" s="27">
        <v>17.190821164000003</v>
      </c>
      <c r="H74" s="27" t="s">
        <v>117</v>
      </c>
      <c r="I74" s="27">
        <v>6.6392432819201472E-2</v>
      </c>
    </row>
    <row r="75" spans="1:12" x14ac:dyDescent="0.2">
      <c r="A75" s="10">
        <v>1</v>
      </c>
      <c r="B75" s="94" t="s">
        <v>165</v>
      </c>
      <c r="C75" s="95" t="s">
        <v>117</v>
      </c>
      <c r="D75" s="27" t="s">
        <v>117</v>
      </c>
      <c r="E75" s="91" t="s">
        <v>117</v>
      </c>
      <c r="F75" s="93" t="s">
        <v>117</v>
      </c>
      <c r="G75" s="91" t="s">
        <v>117</v>
      </c>
      <c r="H75" s="91">
        <v>719.88363333333336</v>
      </c>
      <c r="I75" s="27" t="s">
        <v>117</v>
      </c>
      <c r="L75" s="63">
        <f>SUM(G76:G80)</f>
        <v>719.88363333333336</v>
      </c>
    </row>
    <row r="76" spans="1:12" x14ac:dyDescent="0.2">
      <c r="A76" s="10">
        <v>1</v>
      </c>
      <c r="B76" s="26" t="s">
        <v>221</v>
      </c>
      <c r="C76" s="24" t="s">
        <v>117</v>
      </c>
      <c r="D76" s="27">
        <v>0.7</v>
      </c>
      <c r="E76" s="27" t="s">
        <v>117</v>
      </c>
      <c r="F76" s="71" t="s">
        <v>117</v>
      </c>
      <c r="G76" s="27">
        <v>119.88363333333332</v>
      </c>
      <c r="H76" s="27" t="s">
        <v>117</v>
      </c>
      <c r="I76" s="27">
        <v>0.46300092335746856</v>
      </c>
    </row>
    <row r="77" spans="1:12" x14ac:dyDescent="0.2">
      <c r="A77" s="10">
        <v>1</v>
      </c>
      <c r="B77" s="26" t="s">
        <v>202</v>
      </c>
      <c r="C77" s="24" t="s">
        <v>117</v>
      </c>
      <c r="D77" s="27">
        <v>72</v>
      </c>
      <c r="E77" s="27" t="s">
        <v>117</v>
      </c>
      <c r="F77" s="71" t="s">
        <v>117</v>
      </c>
      <c r="G77" s="27">
        <v>600</v>
      </c>
      <c r="H77" s="27" t="s">
        <v>117</v>
      </c>
      <c r="I77" s="27">
        <v>2.3172517072623577</v>
      </c>
    </row>
    <row r="78" spans="1:12" hidden="1" x14ac:dyDescent="0.2">
      <c r="A78" s="10">
        <v>0</v>
      </c>
      <c r="B78" s="26">
        <v>0</v>
      </c>
      <c r="C78" s="24" t="s">
        <v>117</v>
      </c>
      <c r="D78" s="29" t="s">
        <v>117</v>
      </c>
      <c r="E78" s="27" t="s">
        <v>117</v>
      </c>
      <c r="F78" s="71" t="s">
        <v>117</v>
      </c>
      <c r="G78" s="27" t="s">
        <v>117</v>
      </c>
      <c r="H78" s="27" t="s">
        <v>117</v>
      </c>
      <c r="I78" s="27" t="s">
        <v>117</v>
      </c>
    </row>
    <row r="79" spans="1:12" hidden="1" x14ac:dyDescent="0.2">
      <c r="A79" s="10">
        <v>0</v>
      </c>
      <c r="B79" s="26">
        <v>0</v>
      </c>
      <c r="C79" s="24" t="s">
        <v>117</v>
      </c>
      <c r="D79" s="29" t="s">
        <v>117</v>
      </c>
      <c r="E79" s="27" t="s">
        <v>117</v>
      </c>
      <c r="F79" s="71" t="s">
        <v>117</v>
      </c>
      <c r="G79" s="27" t="s">
        <v>117</v>
      </c>
      <c r="H79" s="27" t="s">
        <v>117</v>
      </c>
      <c r="I79" s="27" t="s">
        <v>117</v>
      </c>
    </row>
    <row r="80" spans="1:12" hidden="1" x14ac:dyDescent="0.2">
      <c r="A80" s="10">
        <v>0</v>
      </c>
      <c r="B80" s="26">
        <v>0</v>
      </c>
      <c r="C80" s="24" t="s">
        <v>117</v>
      </c>
      <c r="D80" s="29" t="s">
        <v>117</v>
      </c>
      <c r="E80" s="27" t="s">
        <v>117</v>
      </c>
      <c r="F80" s="71" t="s">
        <v>117</v>
      </c>
      <c r="G80" s="27" t="s">
        <v>117</v>
      </c>
      <c r="H80" s="27" t="s">
        <v>117</v>
      </c>
      <c r="I80" s="27" t="s">
        <v>117</v>
      </c>
    </row>
    <row r="81" spans="1:12" hidden="1" x14ac:dyDescent="0.2">
      <c r="A81" s="10">
        <v>0</v>
      </c>
      <c r="B81" s="11">
        <v>0</v>
      </c>
      <c r="C81" s="9" t="s">
        <v>117</v>
      </c>
      <c r="D81" s="29" t="s">
        <v>117</v>
      </c>
      <c r="E81" s="77" t="s">
        <v>117</v>
      </c>
      <c r="F81" s="75" t="s">
        <v>117</v>
      </c>
      <c r="G81" s="83" t="s">
        <v>117</v>
      </c>
      <c r="H81" s="9" t="s">
        <v>117</v>
      </c>
      <c r="I81" s="24" t="s">
        <v>117</v>
      </c>
    </row>
    <row r="82" spans="1:12" x14ac:dyDescent="0.2">
      <c r="A82" s="10">
        <v>1</v>
      </c>
      <c r="B82" s="94" t="s">
        <v>167</v>
      </c>
      <c r="C82" s="95" t="s">
        <v>117</v>
      </c>
      <c r="D82" s="27" t="s">
        <v>117</v>
      </c>
      <c r="E82" s="91" t="s">
        <v>117</v>
      </c>
      <c r="F82" s="93" t="s">
        <v>117</v>
      </c>
      <c r="G82" s="91" t="s">
        <v>117</v>
      </c>
      <c r="H82" s="91">
        <v>5336.3402519693827</v>
      </c>
      <c r="I82" s="27" t="s">
        <v>117</v>
      </c>
      <c r="L82" s="63">
        <f>SUM(G83:G84)</f>
        <v>5336.3402519693827</v>
      </c>
    </row>
    <row r="83" spans="1:12" x14ac:dyDescent="0.2">
      <c r="A83" s="10">
        <v>1</v>
      </c>
      <c r="B83" s="31" t="s">
        <v>168</v>
      </c>
      <c r="C83" s="24" t="s">
        <v>117</v>
      </c>
      <c r="D83" s="27">
        <v>134.36439552411727</v>
      </c>
      <c r="E83" s="27" t="s">
        <v>117</v>
      </c>
      <c r="F83" s="71">
        <v>21.497449308567784</v>
      </c>
      <c r="G83" s="27">
        <v>2888.4917816560633</v>
      </c>
      <c r="H83" s="27" t="s">
        <v>117</v>
      </c>
      <c r="I83" s="27">
        <v>11.155604187426336</v>
      </c>
    </row>
    <row r="84" spans="1:12" x14ac:dyDescent="0.2">
      <c r="A84" s="10">
        <v>1</v>
      </c>
      <c r="B84" s="31" t="s">
        <v>169</v>
      </c>
      <c r="C84" s="24" t="s">
        <v>117</v>
      </c>
      <c r="D84" s="27">
        <v>396.47912892896341</v>
      </c>
      <c r="E84" s="27" t="s">
        <v>117</v>
      </c>
      <c r="F84" s="71">
        <v>6.1739655172413794</v>
      </c>
      <c r="G84" s="27">
        <v>2447.848470313319</v>
      </c>
      <c r="H84" s="27" t="s">
        <v>117</v>
      </c>
      <c r="I84" s="27">
        <v>9.4538017449218152</v>
      </c>
    </row>
    <row r="85" spans="1:12" x14ac:dyDescent="0.2">
      <c r="A85" s="10">
        <v>1</v>
      </c>
      <c r="B85" s="94" t="s">
        <v>170</v>
      </c>
      <c r="C85" s="95" t="s">
        <v>117</v>
      </c>
      <c r="D85" s="91" t="s">
        <v>117</v>
      </c>
      <c r="E85" s="91" t="s">
        <v>117</v>
      </c>
      <c r="F85" s="93" t="s">
        <v>117</v>
      </c>
      <c r="G85" s="91" t="s">
        <v>117</v>
      </c>
      <c r="H85" s="91">
        <v>2057.0264760097675</v>
      </c>
      <c r="I85" s="27" t="s">
        <v>117</v>
      </c>
      <c r="L85" s="63">
        <f>SUM(G87:G91)</f>
        <v>2057.0264760097675</v>
      </c>
    </row>
    <row r="86" spans="1:12" hidden="1" x14ac:dyDescent="0.2">
      <c r="A86" s="10">
        <v>0</v>
      </c>
      <c r="B86" s="12" t="s">
        <v>171</v>
      </c>
      <c r="C86" s="9" t="s">
        <v>117</v>
      </c>
      <c r="D86" s="76" t="s">
        <v>117</v>
      </c>
      <c r="E86" s="77" t="s">
        <v>117</v>
      </c>
      <c r="F86" s="84" t="s">
        <v>117</v>
      </c>
      <c r="G86" s="8" t="s">
        <v>117</v>
      </c>
      <c r="H86" s="9" t="s">
        <v>117</v>
      </c>
      <c r="I86" s="24" t="s">
        <v>117</v>
      </c>
    </row>
    <row r="87" spans="1:12" x14ac:dyDescent="0.2">
      <c r="A87" s="10">
        <v>1</v>
      </c>
      <c r="B87" s="31" t="s">
        <v>172</v>
      </c>
      <c r="C87" s="24" t="s">
        <v>117</v>
      </c>
      <c r="D87" s="27" t="s">
        <v>117</v>
      </c>
      <c r="E87" s="27" t="s">
        <v>117</v>
      </c>
      <c r="F87" s="71" t="s">
        <v>117</v>
      </c>
      <c r="G87" s="27">
        <v>805.90114936721102</v>
      </c>
      <c r="H87" s="27" t="s">
        <v>117</v>
      </c>
      <c r="I87" s="27">
        <v>3.1124596904264434</v>
      </c>
    </row>
    <row r="88" spans="1:12" x14ac:dyDescent="0.2">
      <c r="A88" s="10">
        <v>1</v>
      </c>
      <c r="B88" s="31" t="s">
        <v>173</v>
      </c>
      <c r="C88" s="24" t="s">
        <v>117</v>
      </c>
      <c r="D88" s="27" t="s">
        <v>117</v>
      </c>
      <c r="E88" s="27" t="s">
        <v>117</v>
      </c>
      <c r="F88" s="71" t="s">
        <v>117</v>
      </c>
      <c r="G88" s="27">
        <v>888.82358746097691</v>
      </c>
      <c r="H88" s="27" t="s">
        <v>117</v>
      </c>
      <c r="I88" s="27">
        <v>3.4327132924983372</v>
      </c>
    </row>
    <row r="89" spans="1:12" x14ac:dyDescent="0.2">
      <c r="A89" s="10">
        <v>1</v>
      </c>
      <c r="B89" s="31" t="s">
        <v>174</v>
      </c>
      <c r="C89" s="24" t="s">
        <v>117</v>
      </c>
      <c r="D89" s="27" t="s">
        <v>117</v>
      </c>
      <c r="E89" s="27" t="s">
        <v>117</v>
      </c>
      <c r="F89" s="71" t="s">
        <v>117</v>
      </c>
      <c r="G89" s="27">
        <v>362.30173918157971</v>
      </c>
      <c r="H89" s="27" t="s">
        <v>117</v>
      </c>
      <c r="I89" s="27">
        <v>1.3992405394377283</v>
      </c>
    </row>
    <row r="90" spans="1:12" hidden="1" x14ac:dyDescent="0.2">
      <c r="A90" s="10">
        <v>0</v>
      </c>
      <c r="B90" s="11">
        <v>0</v>
      </c>
      <c r="C90" s="9" t="s">
        <v>117</v>
      </c>
      <c r="D90" s="9" t="s">
        <v>117</v>
      </c>
      <c r="E90" s="77" t="s">
        <v>117</v>
      </c>
      <c r="F90" s="75" t="s">
        <v>117</v>
      </c>
      <c r="G90" s="27" t="s">
        <v>117</v>
      </c>
      <c r="H90" s="26" t="s">
        <v>117</v>
      </c>
      <c r="I90" s="24" t="s">
        <v>117</v>
      </c>
    </row>
    <row r="91" spans="1:12" hidden="1" x14ac:dyDescent="0.2">
      <c r="A91" s="10">
        <v>0</v>
      </c>
      <c r="B91" s="12" t="s">
        <v>175</v>
      </c>
      <c r="C91" s="9" t="s">
        <v>117</v>
      </c>
      <c r="D91" s="85" t="s">
        <v>117</v>
      </c>
      <c r="E91" s="77" t="s">
        <v>117</v>
      </c>
      <c r="F91" s="75" t="s">
        <v>117</v>
      </c>
      <c r="G91" s="86" t="s">
        <v>117</v>
      </c>
      <c r="H91" s="9" t="s">
        <v>117</v>
      </c>
      <c r="I91" s="24" t="s">
        <v>117</v>
      </c>
    </row>
    <row r="92" spans="1:12" x14ac:dyDescent="0.2">
      <c r="A92" s="10">
        <v>1</v>
      </c>
      <c r="B92" s="31" t="s">
        <v>176</v>
      </c>
      <c r="C92" s="24" t="s">
        <v>117</v>
      </c>
      <c r="D92" s="27" t="s">
        <v>117</v>
      </c>
      <c r="E92" s="27" t="s">
        <v>117</v>
      </c>
      <c r="F92" s="71" t="s">
        <v>117</v>
      </c>
      <c r="G92" s="27">
        <v>579.97856582680936</v>
      </c>
      <c r="H92" s="27" t="s">
        <v>117</v>
      </c>
      <c r="I92" s="27">
        <v>2.2399272030629129</v>
      </c>
      <c r="L92" s="63">
        <f>+G92</f>
        <v>579.97856582680936</v>
      </c>
    </row>
    <row r="93" spans="1:12" hidden="1" x14ac:dyDescent="0.2">
      <c r="A93" s="10">
        <v>0</v>
      </c>
      <c r="B93" s="9">
        <v>0</v>
      </c>
      <c r="C93" s="9" t="s">
        <v>117</v>
      </c>
      <c r="D93" s="9" t="s">
        <v>117</v>
      </c>
      <c r="E93" s="77" t="s">
        <v>117</v>
      </c>
      <c r="F93" s="75" t="s">
        <v>117</v>
      </c>
      <c r="G93" s="27" t="s">
        <v>117</v>
      </c>
      <c r="H93" s="24" t="s">
        <v>117</v>
      </c>
      <c r="I93" s="24" t="s">
        <v>117</v>
      </c>
    </row>
    <row r="94" spans="1:12" x14ac:dyDescent="0.2">
      <c r="A94" s="10">
        <v>1</v>
      </c>
      <c r="B94" s="37" t="s">
        <v>4</v>
      </c>
      <c r="C94" s="38" t="s">
        <v>117</v>
      </c>
      <c r="D94" s="64" t="s">
        <v>117</v>
      </c>
      <c r="E94" s="65" t="s">
        <v>117</v>
      </c>
      <c r="F94" s="155" t="s">
        <v>117</v>
      </c>
      <c r="G94" s="39">
        <v>25892.741738826924</v>
      </c>
      <c r="H94" s="38" t="s">
        <v>117</v>
      </c>
      <c r="I94" s="38">
        <v>100</v>
      </c>
      <c r="L94" s="63">
        <f>SUM(L31:L92)</f>
        <v>25892.74173882692</v>
      </c>
    </row>
    <row r="95" spans="1:12" hidden="1" x14ac:dyDescent="0.2">
      <c r="A95" s="10">
        <v>0</v>
      </c>
      <c r="B95" s="12" t="s">
        <v>49</v>
      </c>
      <c r="C95" s="9" t="s">
        <v>117</v>
      </c>
      <c r="D95" s="9" t="s">
        <v>117</v>
      </c>
      <c r="E95" s="77" t="s">
        <v>117</v>
      </c>
      <c r="F95" s="75" t="s">
        <v>117</v>
      </c>
      <c r="G95" s="27" t="s">
        <v>117</v>
      </c>
      <c r="H95" s="24" t="s">
        <v>117</v>
      </c>
      <c r="I95" s="9" t="s">
        <v>117</v>
      </c>
    </row>
    <row r="96" spans="1:12" hidden="1" x14ac:dyDescent="0.2">
      <c r="A96" s="10">
        <v>0</v>
      </c>
      <c r="B96" s="76">
        <v>0</v>
      </c>
      <c r="C96" s="9" t="s">
        <v>117</v>
      </c>
      <c r="D96" s="76" t="s">
        <v>117</v>
      </c>
      <c r="E96" s="77" t="s">
        <v>117</v>
      </c>
      <c r="F96" s="77" t="s">
        <v>117</v>
      </c>
      <c r="G96" s="78" t="s">
        <v>117</v>
      </c>
      <c r="H96" s="24" t="s">
        <v>117</v>
      </c>
      <c r="I96" s="9" t="s">
        <v>117</v>
      </c>
    </row>
    <row r="97" spans="1:12" hidden="1" x14ac:dyDescent="0.2">
      <c r="A97" s="10">
        <v>0</v>
      </c>
      <c r="B97" s="76">
        <v>0</v>
      </c>
      <c r="C97" s="9" t="s">
        <v>117</v>
      </c>
      <c r="D97" s="76" t="s">
        <v>117</v>
      </c>
      <c r="E97" s="77" t="s">
        <v>117</v>
      </c>
      <c r="F97" s="77" t="s">
        <v>117</v>
      </c>
      <c r="G97" s="78" t="s">
        <v>117</v>
      </c>
      <c r="H97" s="9" t="s">
        <v>117</v>
      </c>
      <c r="I97" s="9" t="s">
        <v>117</v>
      </c>
    </row>
    <row r="98" spans="1:12" hidden="1" x14ac:dyDescent="0.2">
      <c r="A98" s="10">
        <v>0</v>
      </c>
      <c r="B98" s="76">
        <v>0</v>
      </c>
      <c r="C98" s="9" t="s">
        <v>117</v>
      </c>
      <c r="D98" s="76" t="s">
        <v>117</v>
      </c>
      <c r="E98" s="77" t="s">
        <v>117</v>
      </c>
      <c r="F98" s="77" t="s">
        <v>117</v>
      </c>
      <c r="G98" s="78" t="s">
        <v>117</v>
      </c>
      <c r="H98" s="9" t="s">
        <v>117</v>
      </c>
      <c r="I98" s="9" t="s">
        <v>117</v>
      </c>
    </row>
    <row r="99" spans="1:12" x14ac:dyDescent="0.2">
      <c r="A99" s="10">
        <v>1</v>
      </c>
      <c r="B99" s="41" t="s">
        <v>5</v>
      </c>
      <c r="C99" s="42" t="s">
        <v>117</v>
      </c>
      <c r="D99" s="66" t="s">
        <v>117</v>
      </c>
      <c r="E99" s="66" t="s">
        <v>117</v>
      </c>
      <c r="F99" s="156" t="s">
        <v>117</v>
      </c>
      <c r="G99" s="41">
        <v>25892.741738826924</v>
      </c>
      <c r="H99" s="57" t="s">
        <v>117</v>
      </c>
      <c r="I99" s="57" t="s">
        <v>117</v>
      </c>
    </row>
    <row r="100" spans="1:12" x14ac:dyDescent="0.2">
      <c r="A100" s="10">
        <v>1</v>
      </c>
      <c r="B100" s="33" t="s">
        <v>177</v>
      </c>
      <c r="C100" s="42" t="s">
        <v>117</v>
      </c>
      <c r="D100" s="67" t="s">
        <v>117</v>
      </c>
      <c r="E100" s="59" t="s">
        <v>117</v>
      </c>
      <c r="F100" s="170">
        <v>1.035709669553077</v>
      </c>
      <c r="G100" s="35" t="s">
        <v>117</v>
      </c>
      <c r="H100" s="59" t="s">
        <v>117</v>
      </c>
      <c r="I100" s="59" t="s">
        <v>117</v>
      </c>
    </row>
    <row r="101" spans="1:12" hidden="1" x14ac:dyDescent="0.2">
      <c r="A101" s="10">
        <v>0</v>
      </c>
      <c r="B101" s="12">
        <v>0</v>
      </c>
      <c r="C101" s="9" t="s">
        <v>117</v>
      </c>
      <c r="D101" s="26" t="s">
        <v>117</v>
      </c>
      <c r="E101" s="26" t="s">
        <v>117</v>
      </c>
      <c r="F101" s="27" t="s">
        <v>117</v>
      </c>
      <c r="G101" s="30" t="s">
        <v>117</v>
      </c>
      <c r="H101" s="9" t="s">
        <v>117</v>
      </c>
      <c r="I101" s="9" t="s">
        <v>117</v>
      </c>
    </row>
    <row r="102" spans="1:12" hidden="1" x14ac:dyDescent="0.2">
      <c r="A102" s="10">
        <v>0</v>
      </c>
      <c r="B102" s="12">
        <v>0</v>
      </c>
      <c r="C102" s="87" t="s">
        <v>117</v>
      </c>
      <c r="D102" s="25" t="s">
        <v>117</v>
      </c>
      <c r="E102" s="25" t="s">
        <v>117</v>
      </c>
      <c r="F102" s="25" t="s">
        <v>117</v>
      </c>
      <c r="G102" s="40" t="s">
        <v>117</v>
      </c>
      <c r="H102" s="9" t="s">
        <v>117</v>
      </c>
      <c r="I102" s="9" t="s">
        <v>117</v>
      </c>
    </row>
    <row r="103" spans="1:12" x14ac:dyDescent="0.2">
      <c r="A103" s="10">
        <v>1</v>
      </c>
      <c r="B103" s="43" t="s">
        <v>6</v>
      </c>
      <c r="C103" s="24" t="s">
        <v>117</v>
      </c>
      <c r="D103" s="24" t="s">
        <v>117</v>
      </c>
      <c r="E103" s="26" t="s">
        <v>117</v>
      </c>
      <c r="F103" s="71" t="s">
        <v>117</v>
      </c>
      <c r="G103" s="27" t="s">
        <v>117</v>
      </c>
      <c r="H103" s="24">
        <v>1658.3137381077343</v>
      </c>
      <c r="I103" s="24" t="s">
        <v>117</v>
      </c>
    </row>
    <row r="104" spans="1:12" x14ac:dyDescent="0.2">
      <c r="A104" s="10">
        <v>1</v>
      </c>
      <c r="B104" s="43" t="s">
        <v>178</v>
      </c>
      <c r="C104" s="24" t="s">
        <v>117</v>
      </c>
      <c r="D104" s="24" t="s">
        <v>117</v>
      </c>
      <c r="E104" s="26" t="s">
        <v>117</v>
      </c>
      <c r="F104" s="71" t="s">
        <v>117</v>
      </c>
      <c r="G104" s="27" t="s">
        <v>117</v>
      </c>
      <c r="H104" s="24">
        <v>1658.3137381077343</v>
      </c>
      <c r="I104" s="24" t="s">
        <v>117</v>
      </c>
    </row>
    <row r="105" spans="1:12" x14ac:dyDescent="0.2">
      <c r="A105" s="10">
        <v>1</v>
      </c>
      <c r="B105" s="26" t="s">
        <v>179</v>
      </c>
      <c r="C105" s="24" t="s">
        <v>117</v>
      </c>
      <c r="D105" s="271">
        <v>2888.4917816560633</v>
      </c>
      <c r="E105" s="271" t="s">
        <v>117</v>
      </c>
      <c r="F105" s="271">
        <v>0.27587877877852429</v>
      </c>
      <c r="G105" s="26">
        <v>55.175755755704856</v>
      </c>
      <c r="H105" s="24" t="s">
        <v>117</v>
      </c>
      <c r="I105" s="24" t="s">
        <v>117</v>
      </c>
    </row>
    <row r="106" spans="1:12" x14ac:dyDescent="0.2">
      <c r="A106" s="10">
        <v>1</v>
      </c>
      <c r="B106" s="26" t="s">
        <v>180</v>
      </c>
      <c r="C106" s="24" t="s">
        <v>117</v>
      </c>
      <c r="D106" s="26" t="s">
        <v>117</v>
      </c>
      <c r="E106" s="26" t="s">
        <v>117</v>
      </c>
      <c r="F106" s="26">
        <v>332</v>
      </c>
      <c r="G106" s="26" t="s">
        <v>117</v>
      </c>
      <c r="H106" s="24" t="s">
        <v>117</v>
      </c>
      <c r="I106" s="24" t="s">
        <v>117</v>
      </c>
    </row>
    <row r="107" spans="1:12" x14ac:dyDescent="0.2">
      <c r="A107" s="10">
        <v>1</v>
      </c>
      <c r="B107" s="11" t="s">
        <v>181</v>
      </c>
      <c r="C107" s="9" t="s">
        <v>117</v>
      </c>
      <c r="D107" s="76">
        <v>1</v>
      </c>
      <c r="E107" s="77" t="s">
        <v>117</v>
      </c>
      <c r="F107" s="26">
        <v>169.62</v>
      </c>
      <c r="G107" s="26">
        <v>169.62</v>
      </c>
      <c r="H107" s="9" t="s">
        <v>117</v>
      </c>
      <c r="I107" s="9" t="s">
        <v>117</v>
      </c>
    </row>
    <row r="108" spans="1:12" x14ac:dyDescent="0.2">
      <c r="A108" s="10">
        <v>1</v>
      </c>
      <c r="B108" s="11" t="s">
        <v>182</v>
      </c>
      <c r="C108" s="9" t="s">
        <v>117</v>
      </c>
      <c r="D108" s="76">
        <v>1</v>
      </c>
      <c r="E108" s="77" t="s">
        <v>117</v>
      </c>
      <c r="F108" s="271">
        <v>0.56755089230060951</v>
      </c>
      <c r="G108" s="26">
        <v>96.267982352029392</v>
      </c>
      <c r="H108" s="24" t="s">
        <v>117</v>
      </c>
      <c r="I108" s="9" t="s">
        <v>117</v>
      </c>
    </row>
    <row r="109" spans="1:12" x14ac:dyDescent="0.2">
      <c r="A109" s="10">
        <v>1</v>
      </c>
      <c r="B109" s="11" t="s">
        <v>183</v>
      </c>
      <c r="C109" s="9" t="s">
        <v>117</v>
      </c>
      <c r="D109" s="76">
        <v>1</v>
      </c>
      <c r="E109" s="77" t="s">
        <v>117</v>
      </c>
      <c r="F109" s="26">
        <v>1337.25</v>
      </c>
      <c r="G109" s="26">
        <v>1337.25</v>
      </c>
      <c r="H109" s="24" t="s">
        <v>117</v>
      </c>
      <c r="I109" s="9" t="s">
        <v>117</v>
      </c>
    </row>
    <row r="110" spans="1:12" hidden="1" x14ac:dyDescent="0.2">
      <c r="A110" s="10">
        <v>0</v>
      </c>
      <c r="B110" s="11" t="s">
        <v>184</v>
      </c>
      <c r="C110" s="9" t="s">
        <v>117</v>
      </c>
      <c r="D110" s="76" t="s">
        <v>117</v>
      </c>
      <c r="E110" s="77" t="s">
        <v>117</v>
      </c>
      <c r="F110" s="77" t="s">
        <v>117</v>
      </c>
      <c r="G110" s="78" t="s">
        <v>117</v>
      </c>
      <c r="H110" s="9" t="s">
        <v>117</v>
      </c>
      <c r="I110" s="9" t="s">
        <v>117</v>
      </c>
    </row>
    <row r="111" spans="1:12" hidden="1" x14ac:dyDescent="0.2">
      <c r="A111" s="10">
        <v>0</v>
      </c>
      <c r="B111" s="88" t="s">
        <v>185</v>
      </c>
      <c r="C111" s="9" t="s">
        <v>117</v>
      </c>
      <c r="D111" s="76" t="s">
        <v>117</v>
      </c>
      <c r="E111" s="77" t="s">
        <v>117</v>
      </c>
      <c r="F111" s="85" t="s">
        <v>117</v>
      </c>
      <c r="G111" s="89" t="s">
        <v>117</v>
      </c>
      <c r="H111" s="24" t="s">
        <v>117</v>
      </c>
      <c r="I111" s="9" t="s">
        <v>117</v>
      </c>
    </row>
    <row r="112" spans="1:12" x14ac:dyDescent="0.2">
      <c r="A112" s="10">
        <v>1</v>
      </c>
      <c r="B112" s="33" t="s">
        <v>7</v>
      </c>
      <c r="C112" s="34" t="s">
        <v>117</v>
      </c>
      <c r="D112" s="34" t="s">
        <v>117</v>
      </c>
      <c r="E112" s="35" t="s">
        <v>117</v>
      </c>
      <c r="F112" s="157" t="s">
        <v>117</v>
      </c>
      <c r="G112" s="36">
        <v>24234.428000719188</v>
      </c>
      <c r="H112" s="35" t="s">
        <v>117</v>
      </c>
      <c r="I112" s="34" t="s">
        <v>117</v>
      </c>
      <c r="L112" s="63" t="e">
        <f>+L94-G105-G106</f>
        <v>#VALUE!</v>
      </c>
    </row>
    <row r="113" spans="1:12" x14ac:dyDescent="0.2">
      <c r="A113" s="10">
        <v>1</v>
      </c>
      <c r="B113" s="33" t="s">
        <v>8</v>
      </c>
      <c r="C113" s="42" t="s">
        <v>117</v>
      </c>
      <c r="D113" s="42" t="s">
        <v>117</v>
      </c>
      <c r="E113" s="41" t="s">
        <v>117</v>
      </c>
      <c r="F113" s="158">
        <v>0.96937712002876752</v>
      </c>
      <c r="G113" s="60" t="s">
        <v>117</v>
      </c>
      <c r="H113" s="42" t="s">
        <v>117</v>
      </c>
      <c r="I113" s="42" t="s">
        <v>117</v>
      </c>
      <c r="L113" s="10" t="e">
        <f>L112/G9-F113</f>
        <v>#VALUE!</v>
      </c>
    </row>
    <row r="115" spans="1:12" x14ac:dyDescent="0.2">
      <c r="B115" s="176" t="s">
        <v>57</v>
      </c>
    </row>
  </sheetData>
  <autoFilter ref="A1:H113">
    <filterColumn colId="0">
      <filters>
        <filter val="1"/>
      </filters>
    </filterColumn>
  </autoFilter>
  <conditionalFormatting sqref="E25:E26 D22:D26 F22:I26 E22:E23 D20:I21 C33 D27:I27 E74:I80 I55:I73 I81 C3:I3 I86 D87:I89 I90:I91 I93 D92:I92 D31:I54 E82:I85 E55:H72 D55:D85">
    <cfRule type="cellIs" dxfId="5" priority="1" stopIfTrue="1" operator="equal">
      <formula>0</formula>
    </cfRule>
  </conditionalFormatting>
  <pageMargins left="0.75" right="0.75" top="1" bottom="1" header="0" footer="0"/>
  <pageSetup paperSize="9" scale="88" orientation="portrait" r:id="rId1"/>
  <headerFooter alignWithMargins="0"/>
  <colBreaks count="1" manualBreakCount="1">
    <brk id="9" max="1048575" man="1"/>
  </col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M115"/>
  <sheetViews>
    <sheetView workbookViewId="0"/>
  </sheetViews>
  <sheetFormatPr defaultRowHeight="12" x14ac:dyDescent="0.2"/>
  <cols>
    <col min="1" max="1" width="3.28515625" style="10" customWidth="1"/>
    <col min="2" max="2" width="40.7109375" style="10" customWidth="1"/>
    <col min="3" max="3" width="4.85546875" style="10" customWidth="1"/>
    <col min="4" max="4" width="10.28515625" style="10" bestFit="1" customWidth="1"/>
    <col min="5" max="5" width="4.85546875" style="10" customWidth="1"/>
    <col min="6" max="6" width="9.7109375" style="10" customWidth="1"/>
    <col min="7" max="7" width="9.140625" style="63"/>
    <col min="8" max="8" width="9.140625" style="10"/>
    <col min="9" max="9" width="6.5703125" style="23" customWidth="1"/>
    <col min="10" max="10" width="9.140625" style="10"/>
    <col min="11" max="11" width="0" style="10" hidden="1" customWidth="1"/>
    <col min="12" max="12" width="9.140625" style="10" hidden="1" customWidth="1"/>
    <col min="13" max="13" width="0" style="10" hidden="1" customWidth="1"/>
    <col min="14" max="16384" width="9.140625" style="10"/>
  </cols>
  <sheetData>
    <row r="1" spans="1:9" x14ac:dyDescent="0.2">
      <c r="C1" s="10">
        <v>2</v>
      </c>
      <c r="D1" s="10">
        <v>3</v>
      </c>
      <c r="F1" s="10">
        <v>6</v>
      </c>
      <c r="G1" s="63">
        <v>7</v>
      </c>
      <c r="H1" s="10">
        <v>8</v>
      </c>
    </row>
    <row r="2" spans="1:9" hidden="1" x14ac:dyDescent="0.2">
      <c r="G2" s="10"/>
    </row>
    <row r="3" spans="1:9" x14ac:dyDescent="0.2">
      <c r="A3" s="10">
        <v>1</v>
      </c>
      <c r="B3" s="95" t="s">
        <v>116</v>
      </c>
      <c r="C3" s="27" t="s">
        <v>117</v>
      </c>
      <c r="D3" s="27" t="s">
        <v>117</v>
      </c>
      <c r="E3" s="27" t="s">
        <v>117</v>
      </c>
      <c r="F3" s="27" t="s">
        <v>117</v>
      </c>
      <c r="G3" s="27" t="s">
        <v>117</v>
      </c>
      <c r="H3" s="27" t="s">
        <v>117</v>
      </c>
      <c r="I3" s="27" t="s">
        <v>117</v>
      </c>
    </row>
    <row r="4" spans="1:9" x14ac:dyDescent="0.2">
      <c r="A4" s="10">
        <v>1</v>
      </c>
      <c r="B4" s="95" t="s">
        <v>0</v>
      </c>
      <c r="C4" s="24" t="s">
        <v>117</v>
      </c>
      <c r="D4" s="24" t="s">
        <v>117</v>
      </c>
      <c r="E4" s="24" t="s">
        <v>117</v>
      </c>
      <c r="F4" s="24" t="s">
        <v>117</v>
      </c>
      <c r="G4" s="24" t="s">
        <v>117</v>
      </c>
      <c r="H4" s="24" t="s">
        <v>117</v>
      </c>
      <c r="I4" s="25" t="s">
        <v>117</v>
      </c>
    </row>
    <row r="5" spans="1:9" x14ac:dyDescent="0.2">
      <c r="A5" s="10">
        <v>1</v>
      </c>
      <c r="B5" s="24" t="s">
        <v>117</v>
      </c>
      <c r="C5" s="24" t="s">
        <v>117</v>
      </c>
      <c r="D5" s="61" t="s">
        <v>117</v>
      </c>
      <c r="E5" s="62" t="s">
        <v>117</v>
      </c>
      <c r="F5" s="62" t="s">
        <v>117</v>
      </c>
      <c r="G5" s="175" t="s">
        <v>118</v>
      </c>
      <c r="H5" s="62"/>
      <c r="I5" s="61" t="s">
        <v>117</v>
      </c>
    </row>
    <row r="6" spans="1:9" x14ac:dyDescent="0.2">
      <c r="A6" s="10">
        <v>1</v>
      </c>
      <c r="B6" s="79" t="s">
        <v>119</v>
      </c>
      <c r="C6" s="24" t="s">
        <v>117</v>
      </c>
      <c r="D6" s="61" t="s">
        <v>117</v>
      </c>
      <c r="E6" s="62" t="s">
        <v>117</v>
      </c>
      <c r="F6" s="62" t="s">
        <v>117</v>
      </c>
      <c r="G6" s="62" t="s">
        <v>117</v>
      </c>
      <c r="H6" s="62" t="s">
        <v>117</v>
      </c>
      <c r="I6" s="61" t="s">
        <v>117</v>
      </c>
    </row>
    <row r="7" spans="1:9" x14ac:dyDescent="0.2">
      <c r="A7" s="10">
        <v>1</v>
      </c>
      <c r="B7" s="95" t="s">
        <v>259</v>
      </c>
      <c r="C7" s="24" t="s">
        <v>117</v>
      </c>
      <c r="D7" s="61" t="s">
        <v>117</v>
      </c>
      <c r="E7" s="62" t="s">
        <v>117</v>
      </c>
      <c r="F7" s="62" t="s">
        <v>117</v>
      </c>
      <c r="G7" s="62" t="s">
        <v>117</v>
      </c>
      <c r="H7" s="62" t="s">
        <v>117</v>
      </c>
      <c r="I7" s="61" t="s">
        <v>117</v>
      </c>
    </row>
    <row r="8" spans="1:9" x14ac:dyDescent="0.2">
      <c r="A8" s="10">
        <v>1</v>
      </c>
      <c r="B8" s="24" t="s">
        <v>117</v>
      </c>
      <c r="C8" s="24" t="s">
        <v>117</v>
      </c>
      <c r="D8" s="61" t="s">
        <v>117</v>
      </c>
      <c r="E8" s="62" t="s">
        <v>117</v>
      </c>
      <c r="F8" s="62" t="s">
        <v>117</v>
      </c>
      <c r="G8" s="62" t="s">
        <v>117</v>
      </c>
      <c r="H8" s="62" t="s">
        <v>117</v>
      </c>
      <c r="I8" s="61" t="s">
        <v>117</v>
      </c>
    </row>
    <row r="9" spans="1:9" x14ac:dyDescent="0.2">
      <c r="A9" s="10">
        <v>1</v>
      </c>
      <c r="B9" s="95" t="s">
        <v>120</v>
      </c>
      <c r="C9" s="95" t="s">
        <v>117</v>
      </c>
      <c r="D9" s="101" t="s">
        <v>117</v>
      </c>
      <c r="E9" s="102" t="s">
        <v>117</v>
      </c>
      <c r="F9" s="102" t="s">
        <v>117</v>
      </c>
      <c r="G9" s="144">
        <v>25000</v>
      </c>
      <c r="H9" s="145" t="s">
        <v>1</v>
      </c>
      <c r="I9" s="61" t="s">
        <v>117</v>
      </c>
    </row>
    <row r="10" spans="1:9" x14ac:dyDescent="0.2">
      <c r="A10" s="10">
        <v>1</v>
      </c>
      <c r="B10" s="24" t="s">
        <v>117</v>
      </c>
      <c r="C10" s="24" t="s">
        <v>117</v>
      </c>
      <c r="D10" s="61" t="s">
        <v>117</v>
      </c>
      <c r="E10" s="62" t="s">
        <v>117</v>
      </c>
      <c r="F10" s="62" t="s">
        <v>117</v>
      </c>
      <c r="G10" s="96" t="s">
        <v>117</v>
      </c>
      <c r="H10" s="97" t="s">
        <v>117</v>
      </c>
      <c r="I10" s="61" t="s">
        <v>117</v>
      </c>
    </row>
    <row r="11" spans="1:9" x14ac:dyDescent="0.2">
      <c r="A11" s="10">
        <v>1</v>
      </c>
      <c r="B11" s="24" t="s">
        <v>121</v>
      </c>
      <c r="C11" s="24" t="s">
        <v>117</v>
      </c>
      <c r="D11" s="61" t="s">
        <v>117</v>
      </c>
      <c r="E11" s="62" t="s">
        <v>117</v>
      </c>
      <c r="F11" s="62" t="s">
        <v>117</v>
      </c>
      <c r="G11" s="179">
        <v>27777.777777777777</v>
      </c>
      <c r="H11" s="97" t="s">
        <v>1</v>
      </c>
      <c r="I11" s="61" t="s">
        <v>117</v>
      </c>
    </row>
    <row r="12" spans="1:9" x14ac:dyDescent="0.2">
      <c r="A12" s="10">
        <v>1</v>
      </c>
      <c r="B12" s="24" t="s">
        <v>122</v>
      </c>
      <c r="C12" s="24" t="s">
        <v>117</v>
      </c>
      <c r="D12" s="61" t="s">
        <v>117</v>
      </c>
      <c r="E12" s="62" t="s">
        <v>117</v>
      </c>
      <c r="F12" s="62" t="s">
        <v>117</v>
      </c>
      <c r="G12" s="179">
        <v>10</v>
      </c>
      <c r="H12" s="73" t="s">
        <v>2</v>
      </c>
      <c r="I12" s="61" t="s">
        <v>117</v>
      </c>
    </row>
    <row r="13" spans="1:9" x14ac:dyDescent="0.2">
      <c r="A13" s="10">
        <v>1</v>
      </c>
      <c r="B13" s="24" t="s">
        <v>117</v>
      </c>
      <c r="C13" s="24" t="s">
        <v>117</v>
      </c>
      <c r="D13" s="61" t="s">
        <v>117</v>
      </c>
      <c r="E13" s="62" t="s">
        <v>117</v>
      </c>
      <c r="F13" s="62" t="s">
        <v>117</v>
      </c>
      <c r="G13" s="179" t="s">
        <v>117</v>
      </c>
      <c r="H13" s="62" t="s">
        <v>117</v>
      </c>
      <c r="I13" s="61" t="s">
        <v>117</v>
      </c>
    </row>
    <row r="14" spans="1:9" hidden="1" x14ac:dyDescent="0.2">
      <c r="A14" s="10">
        <v>0</v>
      </c>
      <c r="B14" s="24" t="s">
        <v>117</v>
      </c>
      <c r="C14" s="24" t="s">
        <v>117</v>
      </c>
      <c r="D14" s="61" t="s">
        <v>117</v>
      </c>
      <c r="E14" s="62" t="s">
        <v>117</v>
      </c>
      <c r="F14" s="62" t="s">
        <v>117</v>
      </c>
      <c r="G14" s="40" t="s">
        <v>117</v>
      </c>
      <c r="H14" s="73" t="s">
        <v>117</v>
      </c>
      <c r="I14" s="61" t="s">
        <v>117</v>
      </c>
    </row>
    <row r="15" spans="1:9" x14ac:dyDescent="0.2">
      <c r="A15" s="10">
        <v>1</v>
      </c>
      <c r="B15" s="24" t="s">
        <v>123</v>
      </c>
      <c r="C15" s="24" t="s">
        <v>117</v>
      </c>
      <c r="D15" s="61" t="s">
        <v>117</v>
      </c>
      <c r="E15" s="62" t="s">
        <v>117</v>
      </c>
      <c r="F15" s="62" t="s">
        <v>117</v>
      </c>
      <c r="G15" s="247">
        <v>0.5</v>
      </c>
      <c r="H15" s="73" t="s">
        <v>3</v>
      </c>
      <c r="I15" s="61" t="s">
        <v>117</v>
      </c>
    </row>
    <row r="16" spans="1:9" x14ac:dyDescent="0.2">
      <c r="A16" s="10">
        <v>1</v>
      </c>
      <c r="B16" s="24" t="s">
        <v>124</v>
      </c>
      <c r="C16" s="24" t="s">
        <v>117</v>
      </c>
      <c r="D16" s="61" t="s">
        <v>117</v>
      </c>
      <c r="E16" s="62" t="s">
        <v>117</v>
      </c>
      <c r="F16" s="62" t="s">
        <v>117</v>
      </c>
      <c r="G16" s="179">
        <v>1</v>
      </c>
      <c r="H16" s="73" t="s">
        <v>125</v>
      </c>
      <c r="I16" s="61" t="s">
        <v>117</v>
      </c>
    </row>
    <row r="17" spans="1:12" x14ac:dyDescent="0.2">
      <c r="A17" s="10">
        <v>1</v>
      </c>
      <c r="B17" s="24" t="s">
        <v>117</v>
      </c>
      <c r="C17" s="24" t="s">
        <v>117</v>
      </c>
      <c r="D17" s="61" t="s">
        <v>117</v>
      </c>
      <c r="E17" s="62" t="s">
        <v>117</v>
      </c>
      <c r="F17" s="62" t="s">
        <v>117</v>
      </c>
      <c r="G17" s="179" t="s">
        <v>117</v>
      </c>
      <c r="H17" s="73" t="s">
        <v>117</v>
      </c>
      <c r="I17" s="61" t="s">
        <v>117</v>
      </c>
    </row>
    <row r="18" spans="1:12" x14ac:dyDescent="0.2">
      <c r="A18" s="10">
        <v>1</v>
      </c>
      <c r="B18" s="24" t="s">
        <v>126</v>
      </c>
      <c r="C18" s="25" t="s">
        <v>117</v>
      </c>
      <c r="D18" s="25" t="s">
        <v>117</v>
      </c>
      <c r="E18" s="25" t="s">
        <v>117</v>
      </c>
      <c r="F18" s="25" t="s">
        <v>117</v>
      </c>
      <c r="G18" s="179">
        <v>15.391999999999999</v>
      </c>
      <c r="H18" s="73" t="s">
        <v>2</v>
      </c>
      <c r="I18" s="25" t="s">
        <v>117</v>
      </c>
    </row>
    <row r="19" spans="1:12" x14ac:dyDescent="0.2">
      <c r="A19" s="10">
        <v>1</v>
      </c>
      <c r="B19" s="24" t="s">
        <v>117</v>
      </c>
      <c r="C19" s="25" t="s">
        <v>117</v>
      </c>
      <c r="D19" s="61" t="s">
        <v>117</v>
      </c>
      <c r="E19" s="62" t="s">
        <v>117</v>
      </c>
      <c r="F19" s="62" t="s">
        <v>117</v>
      </c>
      <c r="G19" s="62" t="s">
        <v>117</v>
      </c>
      <c r="H19" s="62" t="s">
        <v>117</v>
      </c>
      <c r="I19" s="61" t="s">
        <v>117</v>
      </c>
    </row>
    <row r="20" spans="1:12" hidden="1" x14ac:dyDescent="0.2">
      <c r="A20" s="10">
        <v>0</v>
      </c>
      <c r="B20" s="24" t="s">
        <v>117</v>
      </c>
      <c r="C20" s="27" t="s">
        <v>117</v>
      </c>
      <c r="D20" s="27" t="s">
        <v>117</v>
      </c>
      <c r="E20" s="24" t="s">
        <v>117</v>
      </c>
      <c r="F20" s="28" t="s">
        <v>117</v>
      </c>
      <c r="G20" s="27" t="s">
        <v>117</v>
      </c>
      <c r="H20" s="24" t="s">
        <v>117</v>
      </c>
      <c r="I20" s="25" t="s">
        <v>117</v>
      </c>
    </row>
    <row r="21" spans="1:12" x14ac:dyDescent="0.2">
      <c r="A21" s="10">
        <v>1</v>
      </c>
      <c r="B21" s="24" t="s">
        <v>128</v>
      </c>
      <c r="C21" s="27" t="s">
        <v>117</v>
      </c>
      <c r="D21" s="27" t="s">
        <v>117</v>
      </c>
      <c r="E21" s="24" t="s">
        <v>117</v>
      </c>
      <c r="F21" s="24" t="s">
        <v>117</v>
      </c>
      <c r="G21" s="200">
        <v>40000</v>
      </c>
      <c r="H21" s="24" t="s">
        <v>129</v>
      </c>
      <c r="I21" s="24" t="s">
        <v>117</v>
      </c>
    </row>
    <row r="22" spans="1:12" hidden="1" x14ac:dyDescent="0.2">
      <c r="A22" s="10">
        <v>0</v>
      </c>
      <c r="B22" s="24" t="s">
        <v>117</v>
      </c>
      <c r="C22" s="27" t="s">
        <v>117</v>
      </c>
      <c r="D22" s="29" t="s">
        <v>117</v>
      </c>
      <c r="E22" s="24" t="s">
        <v>117</v>
      </c>
      <c r="F22" s="28" t="s">
        <v>117</v>
      </c>
      <c r="G22" s="27" t="s">
        <v>117</v>
      </c>
      <c r="H22" s="24" t="s">
        <v>117</v>
      </c>
      <c r="I22" s="24" t="s">
        <v>117</v>
      </c>
    </row>
    <row r="23" spans="1:12" x14ac:dyDescent="0.2">
      <c r="A23" s="10">
        <v>1</v>
      </c>
      <c r="B23" s="24" t="s">
        <v>260</v>
      </c>
      <c r="C23" s="27" t="s">
        <v>117</v>
      </c>
      <c r="D23" s="29" t="s">
        <v>117</v>
      </c>
      <c r="E23" s="24" t="s">
        <v>117</v>
      </c>
      <c r="F23" s="28" t="s">
        <v>117</v>
      </c>
      <c r="G23" s="32" t="s">
        <v>106</v>
      </c>
      <c r="H23" s="24" t="s">
        <v>117</v>
      </c>
      <c r="I23" s="24" t="s">
        <v>117</v>
      </c>
    </row>
    <row r="24" spans="1:12" ht="13.5" x14ac:dyDescent="0.2">
      <c r="A24" s="10">
        <v>1</v>
      </c>
      <c r="B24" s="24" t="s">
        <v>261</v>
      </c>
      <c r="C24" s="27" t="s">
        <v>117</v>
      </c>
      <c r="D24" s="29" t="s">
        <v>117</v>
      </c>
      <c r="E24" s="58" t="s">
        <v>117</v>
      </c>
      <c r="F24" s="28" t="s">
        <v>117</v>
      </c>
      <c r="G24" s="32" t="s">
        <v>106</v>
      </c>
      <c r="H24" s="24"/>
      <c r="I24" s="24"/>
    </row>
    <row r="25" spans="1:12" hidden="1" x14ac:dyDescent="0.2">
      <c r="A25" s="10">
        <v>0</v>
      </c>
      <c r="B25" s="24" t="s">
        <v>117</v>
      </c>
      <c r="C25" s="27" t="s">
        <v>117</v>
      </c>
      <c r="D25" s="27" t="s">
        <v>117</v>
      </c>
      <c r="E25" s="24" t="s">
        <v>117</v>
      </c>
      <c r="F25" s="28" t="s">
        <v>117</v>
      </c>
      <c r="G25" s="27" t="s">
        <v>117</v>
      </c>
      <c r="H25" s="24" t="s">
        <v>117</v>
      </c>
      <c r="I25" s="24" t="s">
        <v>117</v>
      </c>
    </row>
    <row r="26" spans="1:12" hidden="1" x14ac:dyDescent="0.2">
      <c r="A26" s="10">
        <v>0</v>
      </c>
      <c r="B26" s="24" t="s">
        <v>117</v>
      </c>
      <c r="C26" s="27" t="s">
        <v>117</v>
      </c>
      <c r="D26" s="29" t="s">
        <v>117</v>
      </c>
      <c r="E26" s="24" t="s">
        <v>117</v>
      </c>
      <c r="F26" s="28" t="s">
        <v>117</v>
      </c>
      <c r="G26" s="27" t="s">
        <v>117</v>
      </c>
      <c r="H26" s="24" t="s">
        <v>117</v>
      </c>
      <c r="I26" s="24" t="s">
        <v>117</v>
      </c>
    </row>
    <row r="27" spans="1:12" hidden="1" x14ac:dyDescent="0.2">
      <c r="A27" s="10">
        <v>0</v>
      </c>
      <c r="B27" s="24" t="s">
        <v>117</v>
      </c>
      <c r="C27" s="27" t="s">
        <v>117</v>
      </c>
      <c r="D27" s="27" t="s">
        <v>117</v>
      </c>
      <c r="E27" s="24" t="s">
        <v>117</v>
      </c>
      <c r="F27" s="28" t="s">
        <v>117</v>
      </c>
      <c r="G27" s="27" t="s">
        <v>117</v>
      </c>
      <c r="H27" s="24" t="s">
        <v>117</v>
      </c>
      <c r="I27" s="24" t="s">
        <v>117</v>
      </c>
    </row>
    <row r="28" spans="1:12" x14ac:dyDescent="0.2">
      <c r="A28" s="10">
        <v>1</v>
      </c>
      <c r="B28" s="24"/>
      <c r="C28" s="27" t="s">
        <v>117</v>
      </c>
      <c r="D28" s="61" t="s">
        <v>117</v>
      </c>
      <c r="E28" s="62" t="s">
        <v>117</v>
      </c>
      <c r="F28" s="62" t="s">
        <v>117</v>
      </c>
      <c r="G28" s="62" t="s">
        <v>117</v>
      </c>
      <c r="H28" s="62" t="s">
        <v>117</v>
      </c>
      <c r="I28" s="61" t="s">
        <v>117</v>
      </c>
      <c r="L28" s="10" t="s">
        <v>9</v>
      </c>
    </row>
    <row r="29" spans="1:12" x14ac:dyDescent="0.2">
      <c r="A29" s="10">
        <v>1</v>
      </c>
      <c r="B29" s="159">
        <v>0</v>
      </c>
      <c r="C29" s="160" t="s">
        <v>117</v>
      </c>
      <c r="D29" s="161" t="s">
        <v>130</v>
      </c>
      <c r="E29" s="162" t="s">
        <v>117</v>
      </c>
      <c r="F29" s="162" t="s">
        <v>131</v>
      </c>
      <c r="G29" s="162" t="s">
        <v>132</v>
      </c>
      <c r="H29" s="162" t="s">
        <v>117</v>
      </c>
      <c r="I29" s="161" t="s">
        <v>133</v>
      </c>
    </row>
    <row r="30" spans="1:12" x14ac:dyDescent="0.2">
      <c r="A30" s="10">
        <v>1</v>
      </c>
      <c r="B30" s="163" t="s">
        <v>134</v>
      </c>
      <c r="C30" s="164" t="s">
        <v>117</v>
      </c>
      <c r="D30" s="165" t="s">
        <v>3</v>
      </c>
      <c r="E30" s="165" t="s">
        <v>117</v>
      </c>
      <c r="F30" s="165" t="s">
        <v>135</v>
      </c>
      <c r="G30" s="165" t="s">
        <v>108</v>
      </c>
      <c r="H30" s="165" t="s">
        <v>117</v>
      </c>
      <c r="I30" s="166" t="s">
        <v>136</v>
      </c>
    </row>
    <row r="31" spans="1:12" x14ac:dyDescent="0.2">
      <c r="A31" s="10">
        <v>1</v>
      </c>
      <c r="B31" s="90" t="s">
        <v>137</v>
      </c>
      <c r="C31" s="91" t="s">
        <v>117</v>
      </c>
      <c r="D31" s="91" t="s">
        <v>117</v>
      </c>
      <c r="E31" s="91" t="s">
        <v>117</v>
      </c>
      <c r="F31" s="91" t="s">
        <v>117</v>
      </c>
      <c r="G31" s="91" t="s">
        <v>117</v>
      </c>
      <c r="H31" s="91">
        <v>129.94797327108066</v>
      </c>
      <c r="I31" s="27" t="s">
        <v>117</v>
      </c>
      <c r="L31" s="63">
        <f>+H31</f>
        <v>129.94797327108066</v>
      </c>
    </row>
    <row r="32" spans="1:12" hidden="1" x14ac:dyDescent="0.2">
      <c r="A32" s="10">
        <v>0</v>
      </c>
      <c r="B32" s="11" t="s">
        <v>262</v>
      </c>
      <c r="C32" s="75" t="s">
        <v>117</v>
      </c>
      <c r="D32" s="7" t="s">
        <v>117</v>
      </c>
      <c r="E32" s="9" t="s">
        <v>117</v>
      </c>
      <c r="F32" s="81" t="s">
        <v>117</v>
      </c>
      <c r="G32" s="24" t="s">
        <v>117</v>
      </c>
      <c r="H32" s="24" t="s">
        <v>117</v>
      </c>
      <c r="I32" s="24" t="s">
        <v>117</v>
      </c>
    </row>
    <row r="33" spans="1:13" x14ac:dyDescent="0.2">
      <c r="A33" s="10">
        <v>1</v>
      </c>
      <c r="B33" s="26" t="s">
        <v>139</v>
      </c>
      <c r="C33" s="27" t="s">
        <v>117</v>
      </c>
      <c r="D33" s="27">
        <v>15000</v>
      </c>
      <c r="E33" s="27" t="s">
        <v>117</v>
      </c>
      <c r="F33" s="71">
        <v>8.6631982180720435E-3</v>
      </c>
      <c r="G33" s="27">
        <v>129.94797327108066</v>
      </c>
      <c r="H33" s="27" t="s">
        <v>117</v>
      </c>
      <c r="I33" s="27">
        <v>0.48204569052635826</v>
      </c>
    </row>
    <row r="34" spans="1:13" x14ac:dyDescent="0.2">
      <c r="A34" s="10">
        <v>1</v>
      </c>
      <c r="B34" s="43" t="s">
        <v>140</v>
      </c>
      <c r="C34" s="91" t="s">
        <v>117</v>
      </c>
      <c r="D34" s="91" t="s">
        <v>117</v>
      </c>
      <c r="E34" s="91" t="s">
        <v>117</v>
      </c>
      <c r="F34" s="93" t="s">
        <v>117</v>
      </c>
      <c r="G34" s="91" t="s">
        <v>117</v>
      </c>
      <c r="H34" s="91">
        <v>9858.5197931146176</v>
      </c>
      <c r="I34" s="27" t="s">
        <v>117</v>
      </c>
      <c r="L34" s="10">
        <f>SUBTOTAL(9,G35:G52)</f>
        <v>9858.5197931146213</v>
      </c>
    </row>
    <row r="35" spans="1:13" x14ac:dyDescent="0.2">
      <c r="A35" s="10">
        <v>1</v>
      </c>
      <c r="B35" s="26" t="s">
        <v>142</v>
      </c>
      <c r="C35" s="27" t="s">
        <v>117</v>
      </c>
      <c r="D35" s="27">
        <v>40000</v>
      </c>
      <c r="E35" s="27" t="s">
        <v>117</v>
      </c>
      <c r="F35" s="71">
        <v>9.2600000000000002E-2</v>
      </c>
      <c r="G35" s="27">
        <v>3704</v>
      </c>
      <c r="H35" s="27" t="s">
        <v>117</v>
      </c>
      <c r="I35" s="27">
        <v>13.740092998487615</v>
      </c>
      <c r="M35" s="63"/>
    </row>
    <row r="36" spans="1:13" x14ac:dyDescent="0.2">
      <c r="A36" s="10">
        <v>1</v>
      </c>
      <c r="B36" s="26" t="s">
        <v>141</v>
      </c>
      <c r="C36" s="27" t="s">
        <v>117</v>
      </c>
      <c r="D36" s="27">
        <v>40000</v>
      </c>
      <c r="E36" s="27" t="s">
        <v>117</v>
      </c>
      <c r="F36" s="71">
        <v>6.1800000000000001E-2</v>
      </c>
      <c r="G36" s="27">
        <v>2472</v>
      </c>
      <c r="H36" s="27" t="s">
        <v>117</v>
      </c>
      <c r="I36" s="27">
        <v>9.1699540745846058</v>
      </c>
    </row>
    <row r="37" spans="1:13" x14ac:dyDescent="0.2">
      <c r="A37" s="10">
        <v>1</v>
      </c>
      <c r="B37" s="26" t="s">
        <v>143</v>
      </c>
      <c r="C37" s="27" t="s">
        <v>117</v>
      </c>
      <c r="D37" s="27">
        <v>10</v>
      </c>
      <c r="E37" s="27" t="s">
        <v>117</v>
      </c>
      <c r="F37" s="71">
        <v>4.76</v>
      </c>
      <c r="G37" s="27">
        <v>47.599999999999994</v>
      </c>
      <c r="H37" s="27" t="s">
        <v>117</v>
      </c>
      <c r="I37" s="27">
        <v>0.17657354933261618</v>
      </c>
    </row>
    <row r="38" spans="1:13" x14ac:dyDescent="0.2">
      <c r="A38" s="10">
        <v>1</v>
      </c>
      <c r="B38" s="11" t="s">
        <v>263</v>
      </c>
      <c r="C38" s="75" t="s">
        <v>117</v>
      </c>
      <c r="D38" s="27">
        <v>10</v>
      </c>
      <c r="E38" s="9" t="s">
        <v>117</v>
      </c>
      <c r="F38" s="28">
        <v>6.8899999999999988</v>
      </c>
      <c r="G38" s="27">
        <v>68.899999999999991</v>
      </c>
      <c r="H38" s="24" t="s">
        <v>117</v>
      </c>
      <c r="I38" s="24">
        <v>0.2555865031306146</v>
      </c>
    </row>
    <row r="39" spans="1:13" x14ac:dyDescent="0.2">
      <c r="A39" s="10">
        <v>1</v>
      </c>
      <c r="B39" s="11" t="s">
        <v>146</v>
      </c>
      <c r="C39" s="75" t="s">
        <v>117</v>
      </c>
      <c r="D39" s="82">
        <v>631.71064040629255</v>
      </c>
      <c r="E39" s="9" t="s">
        <v>117</v>
      </c>
      <c r="F39" s="13">
        <v>0.30576103448271852</v>
      </c>
      <c r="G39" s="27">
        <v>193.15249890436863</v>
      </c>
      <c r="H39" s="24" t="s">
        <v>117</v>
      </c>
      <c r="I39" s="24">
        <v>0.7165046700421982</v>
      </c>
    </row>
    <row r="40" spans="1:13" hidden="1" x14ac:dyDescent="0.2">
      <c r="A40" s="10">
        <v>0</v>
      </c>
      <c r="B40" s="11" t="s">
        <v>53</v>
      </c>
      <c r="C40" s="75" t="s">
        <v>117</v>
      </c>
      <c r="D40" s="82">
        <v>124.66666666666666</v>
      </c>
      <c r="E40" s="9" t="s">
        <v>117</v>
      </c>
      <c r="F40" s="13" t="s">
        <v>117</v>
      </c>
      <c r="G40" s="27" t="s">
        <v>117</v>
      </c>
      <c r="H40" s="24" t="s">
        <v>117</v>
      </c>
      <c r="I40" s="24" t="s">
        <v>117</v>
      </c>
    </row>
    <row r="41" spans="1:13" hidden="1" x14ac:dyDescent="0.2">
      <c r="A41" s="10">
        <v>0</v>
      </c>
      <c r="B41" s="26" t="s">
        <v>12</v>
      </c>
      <c r="C41" s="27" t="s">
        <v>117</v>
      </c>
      <c r="D41" s="27">
        <v>20</v>
      </c>
      <c r="E41" s="27" t="s">
        <v>117</v>
      </c>
      <c r="F41" s="70" t="s">
        <v>117</v>
      </c>
      <c r="G41" s="27" t="s">
        <v>117</v>
      </c>
      <c r="H41" s="27" t="s">
        <v>117</v>
      </c>
      <c r="I41" s="27" t="s">
        <v>117</v>
      </c>
    </row>
    <row r="42" spans="1:13" hidden="1" x14ac:dyDescent="0.2">
      <c r="A42" s="10">
        <v>0</v>
      </c>
      <c r="B42" s="26" t="s">
        <v>54</v>
      </c>
      <c r="C42" s="27" t="s">
        <v>117</v>
      </c>
      <c r="D42" s="27">
        <v>110</v>
      </c>
      <c r="E42" s="27" t="s">
        <v>117</v>
      </c>
      <c r="F42" s="71" t="s">
        <v>117</v>
      </c>
      <c r="G42" s="27" t="s">
        <v>117</v>
      </c>
      <c r="H42" s="27" t="s">
        <v>117</v>
      </c>
      <c r="I42" s="27" t="s">
        <v>117</v>
      </c>
    </row>
    <row r="43" spans="1:13" x14ac:dyDescent="0.2">
      <c r="A43" s="10">
        <v>1</v>
      </c>
      <c r="B43" s="26" t="s">
        <v>147</v>
      </c>
      <c r="C43" s="27" t="s">
        <v>117</v>
      </c>
      <c r="D43" s="27" t="s">
        <v>117</v>
      </c>
      <c r="E43" s="27" t="s">
        <v>117</v>
      </c>
      <c r="F43" s="71" t="s">
        <v>117</v>
      </c>
      <c r="G43" s="27">
        <v>752.71588479262755</v>
      </c>
      <c r="H43" s="27" t="s">
        <v>117</v>
      </c>
      <c r="I43" s="27">
        <v>2.7922209121192201</v>
      </c>
    </row>
    <row r="44" spans="1:13" hidden="1" x14ac:dyDescent="0.2">
      <c r="A44" s="10">
        <v>0</v>
      </c>
      <c r="B44" s="26" t="s">
        <v>216</v>
      </c>
      <c r="C44" s="27" t="s">
        <v>117</v>
      </c>
      <c r="D44" s="27">
        <v>0.4</v>
      </c>
      <c r="E44" s="27" t="s">
        <v>117</v>
      </c>
      <c r="F44" s="71">
        <v>200.94</v>
      </c>
      <c r="G44" s="27">
        <v>80.376000000000005</v>
      </c>
      <c r="H44" s="27" t="s">
        <v>117</v>
      </c>
      <c r="I44" s="27">
        <v>0.29815705044450341</v>
      </c>
    </row>
    <row r="45" spans="1:13" hidden="1" x14ac:dyDescent="0.2">
      <c r="A45" s="10">
        <v>0</v>
      </c>
      <c r="B45" s="26" t="s">
        <v>151</v>
      </c>
      <c r="C45" s="27" t="s">
        <v>117</v>
      </c>
      <c r="D45" s="27">
        <v>4</v>
      </c>
      <c r="E45" s="27" t="s">
        <v>117</v>
      </c>
      <c r="F45" s="71">
        <v>26.52</v>
      </c>
      <c r="G45" s="27">
        <v>106.08</v>
      </c>
      <c r="H45" s="27" t="s">
        <v>117</v>
      </c>
      <c r="I45" s="27">
        <v>0.39350676708411619</v>
      </c>
    </row>
    <row r="46" spans="1:13" hidden="1" x14ac:dyDescent="0.2">
      <c r="A46" s="10">
        <v>0</v>
      </c>
      <c r="B46" s="26" t="s">
        <v>264</v>
      </c>
      <c r="C46" s="27" t="s">
        <v>117</v>
      </c>
      <c r="D46" s="27">
        <v>5</v>
      </c>
      <c r="E46" s="27" t="s">
        <v>117</v>
      </c>
      <c r="F46" s="71">
        <v>39.655000000000001</v>
      </c>
      <c r="G46" s="27">
        <v>198.27500000000001</v>
      </c>
      <c r="H46" s="27" t="s">
        <v>117</v>
      </c>
      <c r="I46" s="27">
        <v>0.73550673306564029</v>
      </c>
    </row>
    <row r="47" spans="1:13" hidden="1" x14ac:dyDescent="0.2">
      <c r="A47" s="10">
        <v>0</v>
      </c>
      <c r="B47" s="26" t="s">
        <v>227</v>
      </c>
      <c r="C47" s="27" t="s">
        <v>117</v>
      </c>
      <c r="D47" s="27">
        <v>1.2</v>
      </c>
      <c r="E47" s="27" t="s">
        <v>117</v>
      </c>
      <c r="F47" s="71" t="s">
        <v>117</v>
      </c>
      <c r="G47" s="27" t="s">
        <v>117</v>
      </c>
      <c r="H47" s="27" t="s">
        <v>117</v>
      </c>
      <c r="I47" s="27" t="s">
        <v>117</v>
      </c>
    </row>
    <row r="48" spans="1:13" hidden="1" x14ac:dyDescent="0.2">
      <c r="A48" s="10">
        <v>0</v>
      </c>
      <c r="B48" s="26" t="s">
        <v>250</v>
      </c>
      <c r="C48" s="27" t="s">
        <v>117</v>
      </c>
      <c r="D48" s="27">
        <v>2</v>
      </c>
      <c r="E48" s="27" t="s">
        <v>117</v>
      </c>
      <c r="F48" s="71">
        <v>119.48</v>
      </c>
      <c r="G48" s="27">
        <v>238.96</v>
      </c>
      <c r="H48" s="27" t="s">
        <v>117</v>
      </c>
      <c r="I48" s="27">
        <v>0.88642889387651214</v>
      </c>
    </row>
    <row r="49" spans="1:12" hidden="1" x14ac:dyDescent="0.2">
      <c r="A49" s="10">
        <v>0</v>
      </c>
      <c r="B49" s="26" t="s">
        <v>209</v>
      </c>
      <c r="C49" s="27" t="s">
        <v>117</v>
      </c>
      <c r="D49" s="27">
        <v>12</v>
      </c>
      <c r="E49" s="27" t="s">
        <v>117</v>
      </c>
      <c r="F49" s="71">
        <v>10.752073732718893</v>
      </c>
      <c r="G49" s="27">
        <v>129.02488479262672</v>
      </c>
      <c r="H49" s="27" t="s">
        <v>117</v>
      </c>
      <c r="I49" s="27">
        <v>0.47862146764844532</v>
      </c>
    </row>
    <row r="50" spans="1:12" x14ac:dyDescent="0.2">
      <c r="A50" s="10">
        <v>1</v>
      </c>
      <c r="B50" s="26" t="s">
        <v>265</v>
      </c>
      <c r="C50" s="27" t="s">
        <v>117</v>
      </c>
      <c r="D50" s="27">
        <v>8300</v>
      </c>
      <c r="E50" s="27" t="s">
        <v>117</v>
      </c>
      <c r="F50" s="71">
        <v>5.110424999999999E-2</v>
      </c>
      <c r="G50" s="27">
        <v>424.16527499999989</v>
      </c>
      <c r="H50" s="27" t="s">
        <v>117</v>
      </c>
      <c r="I50" s="27">
        <v>1.5734531115629244</v>
      </c>
    </row>
    <row r="51" spans="1:12" x14ac:dyDescent="0.2">
      <c r="A51" s="10">
        <v>1</v>
      </c>
      <c r="B51" s="26" t="s">
        <v>156</v>
      </c>
      <c r="C51" s="27" t="s">
        <v>117</v>
      </c>
      <c r="D51" s="27">
        <v>3125</v>
      </c>
      <c r="E51" s="27" t="s">
        <v>117</v>
      </c>
      <c r="F51" s="71">
        <v>0.56279999999999997</v>
      </c>
      <c r="G51" s="27">
        <v>1758.75</v>
      </c>
      <c r="H51" s="27" t="s">
        <v>117</v>
      </c>
      <c r="I51" s="27">
        <v>6.5241329808558568</v>
      </c>
    </row>
    <row r="52" spans="1:12" s="176" customFormat="1" x14ac:dyDescent="0.2">
      <c r="A52" s="10">
        <v>1</v>
      </c>
      <c r="B52" s="26" t="s">
        <v>219</v>
      </c>
      <c r="C52" s="27" t="s">
        <v>117</v>
      </c>
      <c r="D52" s="27">
        <v>9000</v>
      </c>
      <c r="E52" s="27" t="s">
        <v>117</v>
      </c>
      <c r="F52" s="71">
        <v>4.8581792713069338E-2</v>
      </c>
      <c r="G52" s="27">
        <v>437.23613441762404</v>
      </c>
      <c r="H52" s="27" t="s">
        <v>117</v>
      </c>
      <c r="I52" s="27">
        <v>1.6219398350964864</v>
      </c>
      <c r="L52" s="63">
        <f>SUM(G53:G74)</f>
        <v>8955.4670453019298</v>
      </c>
    </row>
    <row r="53" spans="1:12" x14ac:dyDescent="0.2">
      <c r="A53" s="10">
        <v>1</v>
      </c>
      <c r="B53" s="43" t="s">
        <v>157</v>
      </c>
      <c r="C53" s="91" t="s">
        <v>117</v>
      </c>
      <c r="D53" s="91" t="s">
        <v>117</v>
      </c>
      <c r="E53" s="91" t="s">
        <v>117</v>
      </c>
      <c r="F53" s="93" t="s">
        <v>117</v>
      </c>
      <c r="G53" s="91" t="s">
        <v>117</v>
      </c>
      <c r="H53" s="91">
        <v>8955.4670453019298</v>
      </c>
      <c r="I53" s="91" t="s">
        <v>117</v>
      </c>
    </row>
    <row r="54" spans="1:12" x14ac:dyDescent="0.2">
      <c r="A54" s="10">
        <v>1</v>
      </c>
      <c r="B54" s="26" t="s">
        <v>158</v>
      </c>
      <c r="C54" s="27" t="s">
        <v>117</v>
      </c>
      <c r="D54" s="27">
        <v>1.4</v>
      </c>
      <c r="E54" s="27" t="s">
        <v>117</v>
      </c>
      <c r="F54" s="71">
        <v>45</v>
      </c>
      <c r="G54" s="27">
        <v>62.999999999999993</v>
      </c>
      <c r="H54" s="27" t="s">
        <v>117</v>
      </c>
      <c r="I54" s="27">
        <v>0.23370028588140379</v>
      </c>
    </row>
    <row r="55" spans="1:12" x14ac:dyDescent="0.2">
      <c r="A55" s="10">
        <v>1</v>
      </c>
      <c r="B55" s="11" t="s">
        <v>220</v>
      </c>
      <c r="C55" s="75" t="s">
        <v>117</v>
      </c>
      <c r="D55" s="27">
        <v>900</v>
      </c>
      <c r="E55" s="9" t="s">
        <v>117</v>
      </c>
      <c r="F55" s="28">
        <v>0.1396</v>
      </c>
      <c r="G55" s="27">
        <v>125.64</v>
      </c>
      <c r="H55" s="9" t="s">
        <v>117</v>
      </c>
      <c r="I55" s="24">
        <v>0.46606514155777101</v>
      </c>
    </row>
    <row r="56" spans="1:12" x14ac:dyDescent="0.2">
      <c r="A56" s="10">
        <v>1</v>
      </c>
      <c r="B56" s="11" t="s">
        <v>159</v>
      </c>
      <c r="C56" s="75" t="s">
        <v>117</v>
      </c>
      <c r="D56" s="27">
        <v>363</v>
      </c>
      <c r="E56" s="9" t="s">
        <v>117</v>
      </c>
      <c r="F56" s="154">
        <v>0.2</v>
      </c>
      <c r="G56" s="27">
        <v>72.600000000000009</v>
      </c>
      <c r="H56" s="9" t="s">
        <v>117</v>
      </c>
      <c r="I56" s="24">
        <v>0.269311758015713</v>
      </c>
    </row>
    <row r="57" spans="1:12" x14ac:dyDescent="0.2">
      <c r="A57" s="10">
        <v>1</v>
      </c>
      <c r="B57" s="11" t="s">
        <v>160</v>
      </c>
      <c r="C57" s="75" t="s">
        <v>117</v>
      </c>
      <c r="D57" s="27">
        <v>2250000</v>
      </c>
      <c r="E57" s="9" t="s">
        <v>117</v>
      </c>
      <c r="F57" s="28">
        <v>2.5000000000000001E-4</v>
      </c>
      <c r="G57" s="27">
        <v>562.5</v>
      </c>
      <c r="H57" s="9" t="s">
        <v>117</v>
      </c>
      <c r="I57" s="24">
        <v>2.0866096953696767</v>
      </c>
    </row>
    <row r="58" spans="1:12" x14ac:dyDescent="0.2">
      <c r="A58" s="10">
        <v>1</v>
      </c>
      <c r="B58" s="11" t="s">
        <v>161</v>
      </c>
      <c r="C58" s="75" t="s">
        <v>117</v>
      </c>
      <c r="D58" s="27">
        <v>25000</v>
      </c>
      <c r="E58" s="9" t="s">
        <v>117</v>
      </c>
      <c r="F58" s="28">
        <v>0.05</v>
      </c>
      <c r="G58" s="27">
        <v>1250</v>
      </c>
      <c r="H58" s="9" t="s">
        <v>117</v>
      </c>
      <c r="I58" s="24">
        <v>4.6369104341548377</v>
      </c>
    </row>
    <row r="59" spans="1:12" x14ac:dyDescent="0.2">
      <c r="A59" s="10">
        <v>1</v>
      </c>
      <c r="B59" s="11" t="s">
        <v>162</v>
      </c>
      <c r="C59" s="75" t="s">
        <v>117</v>
      </c>
      <c r="D59" s="29">
        <v>1092.5</v>
      </c>
      <c r="E59" s="9" t="s">
        <v>117</v>
      </c>
      <c r="F59" s="28">
        <v>4.5353448275862052</v>
      </c>
      <c r="G59" s="7">
        <v>4954.8642241379293</v>
      </c>
      <c r="H59" s="9" t="s">
        <v>117</v>
      </c>
      <c r="I59" s="24">
        <v>18.380209296580542</v>
      </c>
    </row>
    <row r="60" spans="1:12" hidden="1" x14ac:dyDescent="0.2">
      <c r="A60" s="10">
        <v>0</v>
      </c>
      <c r="B60" s="11">
        <v>0</v>
      </c>
      <c r="C60" s="75" t="s">
        <v>117</v>
      </c>
      <c r="D60" s="29" t="s">
        <v>117</v>
      </c>
      <c r="E60" s="9" t="s">
        <v>117</v>
      </c>
      <c r="F60" s="9" t="s">
        <v>117</v>
      </c>
      <c r="G60" s="7" t="s">
        <v>117</v>
      </c>
      <c r="H60" s="9" t="s">
        <v>117</v>
      </c>
      <c r="I60" s="24" t="s">
        <v>117</v>
      </c>
    </row>
    <row r="61" spans="1:12" hidden="1" x14ac:dyDescent="0.2">
      <c r="A61" s="10">
        <v>0</v>
      </c>
      <c r="B61" s="11">
        <v>0</v>
      </c>
      <c r="C61" s="75" t="s">
        <v>117</v>
      </c>
      <c r="D61" s="29" t="s">
        <v>117</v>
      </c>
      <c r="E61" s="9" t="s">
        <v>117</v>
      </c>
      <c r="F61" s="9" t="s">
        <v>117</v>
      </c>
      <c r="G61" s="7" t="s">
        <v>117</v>
      </c>
      <c r="H61" s="9" t="s">
        <v>117</v>
      </c>
      <c r="I61" s="24" t="s">
        <v>117</v>
      </c>
    </row>
    <row r="62" spans="1:12" hidden="1" x14ac:dyDescent="0.2">
      <c r="A62" s="10">
        <v>0</v>
      </c>
      <c r="B62" s="11">
        <v>0</v>
      </c>
      <c r="C62" s="75" t="s">
        <v>117</v>
      </c>
      <c r="D62" s="29" t="s">
        <v>117</v>
      </c>
      <c r="E62" s="9" t="s">
        <v>117</v>
      </c>
      <c r="F62" s="9" t="s">
        <v>117</v>
      </c>
      <c r="G62" s="7" t="s">
        <v>117</v>
      </c>
      <c r="H62" s="9" t="s">
        <v>117</v>
      </c>
      <c r="I62" s="24" t="s">
        <v>117</v>
      </c>
    </row>
    <row r="63" spans="1:12" hidden="1" x14ac:dyDescent="0.2">
      <c r="A63" s="10">
        <v>0</v>
      </c>
      <c r="B63" s="11">
        <v>0</v>
      </c>
      <c r="C63" s="75" t="s">
        <v>117</v>
      </c>
      <c r="D63" s="29" t="s">
        <v>117</v>
      </c>
      <c r="E63" s="9" t="s">
        <v>117</v>
      </c>
      <c r="F63" s="9" t="s">
        <v>117</v>
      </c>
      <c r="G63" s="7" t="s">
        <v>117</v>
      </c>
      <c r="H63" s="9" t="s">
        <v>117</v>
      </c>
      <c r="I63" s="24" t="s">
        <v>117</v>
      </c>
    </row>
    <row r="64" spans="1:12" hidden="1" x14ac:dyDescent="0.2">
      <c r="A64" s="10">
        <v>0</v>
      </c>
      <c r="B64" s="11">
        <v>0</v>
      </c>
      <c r="C64" s="75" t="s">
        <v>117</v>
      </c>
      <c r="D64" s="29" t="s">
        <v>117</v>
      </c>
      <c r="E64" s="9" t="s">
        <v>117</v>
      </c>
      <c r="F64" s="9" t="s">
        <v>117</v>
      </c>
      <c r="G64" s="7" t="s">
        <v>117</v>
      </c>
      <c r="H64" s="9" t="s">
        <v>117</v>
      </c>
      <c r="I64" s="24" t="s">
        <v>117</v>
      </c>
    </row>
    <row r="65" spans="1:12" hidden="1" x14ac:dyDescent="0.2">
      <c r="A65" s="10">
        <v>0</v>
      </c>
      <c r="B65" s="11">
        <v>0</v>
      </c>
      <c r="C65" s="75" t="s">
        <v>117</v>
      </c>
      <c r="D65" s="29" t="s">
        <v>117</v>
      </c>
      <c r="E65" s="9" t="s">
        <v>117</v>
      </c>
      <c r="F65" s="9" t="s">
        <v>117</v>
      </c>
      <c r="G65" s="7" t="s">
        <v>117</v>
      </c>
      <c r="H65" s="9" t="s">
        <v>117</v>
      </c>
      <c r="I65" s="24" t="s">
        <v>117</v>
      </c>
    </row>
    <row r="66" spans="1:12" hidden="1" x14ac:dyDescent="0.2">
      <c r="A66" s="10">
        <v>0</v>
      </c>
      <c r="B66" s="11">
        <v>0</v>
      </c>
      <c r="C66" s="75" t="s">
        <v>117</v>
      </c>
      <c r="D66" s="29" t="s">
        <v>117</v>
      </c>
      <c r="E66" s="9" t="s">
        <v>117</v>
      </c>
      <c r="F66" s="9" t="s">
        <v>117</v>
      </c>
      <c r="G66" s="7" t="s">
        <v>117</v>
      </c>
      <c r="H66" s="9" t="s">
        <v>117</v>
      </c>
      <c r="I66" s="24" t="s">
        <v>117</v>
      </c>
    </row>
    <row r="67" spans="1:12" hidden="1" x14ac:dyDescent="0.2">
      <c r="A67" s="10">
        <v>0</v>
      </c>
      <c r="B67" s="11">
        <v>0</v>
      </c>
      <c r="C67" s="75" t="s">
        <v>117</v>
      </c>
      <c r="D67" s="29" t="s">
        <v>117</v>
      </c>
      <c r="E67" s="9" t="s">
        <v>117</v>
      </c>
      <c r="F67" s="9" t="s">
        <v>117</v>
      </c>
      <c r="G67" s="7" t="s">
        <v>117</v>
      </c>
      <c r="H67" s="9" t="s">
        <v>117</v>
      </c>
      <c r="I67" s="24" t="s">
        <v>117</v>
      </c>
    </row>
    <row r="68" spans="1:12" hidden="1" x14ac:dyDescent="0.2">
      <c r="A68" s="10">
        <v>0</v>
      </c>
      <c r="B68" s="11">
        <v>0</v>
      </c>
      <c r="C68" s="75" t="s">
        <v>117</v>
      </c>
      <c r="D68" s="29" t="s">
        <v>117</v>
      </c>
      <c r="E68" s="9" t="s">
        <v>117</v>
      </c>
      <c r="F68" s="9" t="s">
        <v>117</v>
      </c>
      <c r="G68" s="7" t="s">
        <v>117</v>
      </c>
      <c r="H68" s="9" t="s">
        <v>117</v>
      </c>
      <c r="I68" s="24" t="s">
        <v>117</v>
      </c>
    </row>
    <row r="69" spans="1:12" hidden="1" x14ac:dyDescent="0.2">
      <c r="A69" s="10">
        <v>0</v>
      </c>
      <c r="B69" s="11">
        <v>0</v>
      </c>
      <c r="C69" s="75" t="s">
        <v>117</v>
      </c>
      <c r="D69" s="29" t="s">
        <v>117</v>
      </c>
      <c r="E69" s="9" t="s">
        <v>117</v>
      </c>
      <c r="F69" s="9" t="s">
        <v>117</v>
      </c>
      <c r="G69" s="7" t="s">
        <v>117</v>
      </c>
      <c r="H69" s="9" t="s">
        <v>117</v>
      </c>
      <c r="I69" s="24" t="s">
        <v>117</v>
      </c>
    </row>
    <row r="70" spans="1:12" hidden="1" x14ac:dyDescent="0.2">
      <c r="A70" s="10">
        <v>0</v>
      </c>
      <c r="B70" s="11">
        <v>0</v>
      </c>
      <c r="C70" s="75" t="s">
        <v>117</v>
      </c>
      <c r="D70" s="29" t="s">
        <v>117</v>
      </c>
      <c r="E70" s="9" t="s">
        <v>117</v>
      </c>
      <c r="F70" s="9" t="s">
        <v>117</v>
      </c>
      <c r="G70" s="7" t="s">
        <v>117</v>
      </c>
      <c r="H70" s="9" t="s">
        <v>117</v>
      </c>
      <c r="I70" s="24" t="s">
        <v>117</v>
      </c>
    </row>
    <row r="71" spans="1:12" hidden="1" x14ac:dyDescent="0.2">
      <c r="A71" s="10">
        <v>0</v>
      </c>
      <c r="B71" s="11">
        <v>0</v>
      </c>
      <c r="C71" s="75" t="s">
        <v>117</v>
      </c>
      <c r="D71" s="29" t="s">
        <v>117</v>
      </c>
      <c r="E71" s="9" t="s">
        <v>117</v>
      </c>
      <c r="F71" s="9" t="s">
        <v>117</v>
      </c>
      <c r="G71" s="7" t="s">
        <v>117</v>
      </c>
      <c r="H71" s="9" t="s">
        <v>117</v>
      </c>
      <c r="I71" s="24" t="s">
        <v>117</v>
      </c>
    </row>
    <row r="72" spans="1:12" hidden="1" x14ac:dyDescent="0.2">
      <c r="A72" s="10">
        <v>0</v>
      </c>
      <c r="B72" s="11">
        <v>0</v>
      </c>
      <c r="C72" s="75" t="s">
        <v>117</v>
      </c>
      <c r="D72" s="29" t="s">
        <v>117</v>
      </c>
      <c r="E72" s="9" t="s">
        <v>117</v>
      </c>
      <c r="F72" s="9" t="s">
        <v>117</v>
      </c>
      <c r="G72" s="7" t="s">
        <v>117</v>
      </c>
      <c r="H72" s="9" t="s">
        <v>117</v>
      </c>
      <c r="I72" s="24" t="s">
        <v>117</v>
      </c>
    </row>
    <row r="73" spans="1:12" x14ac:dyDescent="0.2">
      <c r="A73" s="10">
        <v>1</v>
      </c>
      <c r="B73" s="11" t="s">
        <v>163</v>
      </c>
      <c r="C73" s="9" t="s">
        <v>117</v>
      </c>
      <c r="D73" s="27" t="s">
        <v>117</v>
      </c>
      <c r="E73" s="77" t="s">
        <v>117</v>
      </c>
      <c r="F73" s="71" t="s">
        <v>117</v>
      </c>
      <c r="G73" s="30">
        <v>1924</v>
      </c>
      <c r="H73" s="24" t="s">
        <v>117</v>
      </c>
      <c r="I73" s="24">
        <v>7.1371325402511259</v>
      </c>
    </row>
    <row r="74" spans="1:12" x14ac:dyDescent="0.2">
      <c r="A74" s="10">
        <v>1</v>
      </c>
      <c r="B74" s="26" t="s">
        <v>164</v>
      </c>
      <c r="C74" s="24" t="s">
        <v>117</v>
      </c>
      <c r="D74" s="27" t="s">
        <v>117</v>
      </c>
      <c r="E74" s="27" t="s">
        <v>117</v>
      </c>
      <c r="F74" s="71" t="s">
        <v>117</v>
      </c>
      <c r="G74" s="27">
        <v>2.8628211640000001</v>
      </c>
      <c r="H74" s="27" t="s">
        <v>117</v>
      </c>
      <c r="I74" s="27">
        <v>1.0619716261176717E-2</v>
      </c>
    </row>
    <row r="75" spans="1:12" x14ac:dyDescent="0.2">
      <c r="A75" s="10">
        <v>1</v>
      </c>
      <c r="B75" s="94" t="s">
        <v>165</v>
      </c>
      <c r="C75" s="95" t="s">
        <v>117</v>
      </c>
      <c r="D75" s="27" t="s">
        <v>117</v>
      </c>
      <c r="E75" s="91" t="s">
        <v>117</v>
      </c>
      <c r="F75" s="93" t="s">
        <v>117</v>
      </c>
      <c r="G75" s="91" t="s">
        <v>117</v>
      </c>
      <c r="H75" s="91">
        <v>119.88363333333332</v>
      </c>
      <c r="I75" s="27" t="s">
        <v>117</v>
      </c>
      <c r="L75" s="63">
        <f>SUM(G76:G80)</f>
        <v>119.88363333333332</v>
      </c>
    </row>
    <row r="76" spans="1:12" x14ac:dyDescent="0.2">
      <c r="A76" s="10">
        <v>1</v>
      </c>
      <c r="B76" s="26" t="s">
        <v>221</v>
      </c>
      <c r="C76" s="24" t="s">
        <v>117</v>
      </c>
      <c r="D76" s="27">
        <v>0.7</v>
      </c>
      <c r="E76" s="27" t="s">
        <v>117</v>
      </c>
      <c r="F76" s="71" t="s">
        <v>117</v>
      </c>
      <c r="G76" s="27">
        <v>119.88363333333332</v>
      </c>
      <c r="H76" s="27" t="s">
        <v>117</v>
      </c>
      <c r="I76" s="27">
        <v>0.44471173623018079</v>
      </c>
    </row>
    <row r="77" spans="1:12" hidden="1" x14ac:dyDescent="0.2">
      <c r="A77" s="10">
        <v>0</v>
      </c>
      <c r="B77" s="26" t="s">
        <v>202</v>
      </c>
      <c r="C77" s="24" t="s">
        <v>117</v>
      </c>
      <c r="D77" s="27" t="s">
        <v>117</v>
      </c>
      <c r="E77" s="27" t="s">
        <v>117</v>
      </c>
      <c r="F77" s="71" t="s">
        <v>117</v>
      </c>
      <c r="G77" s="27" t="s">
        <v>117</v>
      </c>
      <c r="H77" s="27" t="s">
        <v>117</v>
      </c>
      <c r="I77" s="27" t="s">
        <v>117</v>
      </c>
    </row>
    <row r="78" spans="1:12" hidden="1" x14ac:dyDescent="0.2">
      <c r="A78" s="10">
        <v>0</v>
      </c>
      <c r="B78" s="26">
        <v>0</v>
      </c>
      <c r="C78" s="24" t="s">
        <v>117</v>
      </c>
      <c r="D78" s="29" t="s">
        <v>117</v>
      </c>
      <c r="E78" s="27" t="s">
        <v>117</v>
      </c>
      <c r="F78" s="71" t="s">
        <v>117</v>
      </c>
      <c r="G78" s="27" t="s">
        <v>117</v>
      </c>
      <c r="H78" s="27" t="s">
        <v>117</v>
      </c>
      <c r="I78" s="27" t="s">
        <v>117</v>
      </c>
    </row>
    <row r="79" spans="1:12" hidden="1" x14ac:dyDescent="0.2">
      <c r="A79" s="10">
        <v>0</v>
      </c>
      <c r="B79" s="26">
        <v>0</v>
      </c>
      <c r="C79" s="24" t="s">
        <v>117</v>
      </c>
      <c r="D79" s="29" t="s">
        <v>117</v>
      </c>
      <c r="E79" s="27" t="s">
        <v>117</v>
      </c>
      <c r="F79" s="71" t="s">
        <v>117</v>
      </c>
      <c r="G79" s="27" t="s">
        <v>117</v>
      </c>
      <c r="H79" s="27" t="s">
        <v>117</v>
      </c>
      <c r="I79" s="27" t="s">
        <v>117</v>
      </c>
    </row>
    <row r="80" spans="1:12" hidden="1" x14ac:dyDescent="0.2">
      <c r="A80" s="10">
        <v>0</v>
      </c>
      <c r="B80" s="26">
        <v>0</v>
      </c>
      <c r="C80" s="24" t="s">
        <v>117</v>
      </c>
      <c r="D80" s="29" t="s">
        <v>117</v>
      </c>
      <c r="E80" s="27" t="s">
        <v>117</v>
      </c>
      <c r="F80" s="71" t="s">
        <v>117</v>
      </c>
      <c r="G80" s="27" t="s">
        <v>117</v>
      </c>
      <c r="H80" s="27" t="s">
        <v>117</v>
      </c>
      <c r="I80" s="27" t="s">
        <v>117</v>
      </c>
    </row>
    <row r="81" spans="1:12" hidden="1" x14ac:dyDescent="0.2">
      <c r="A81" s="10">
        <v>0</v>
      </c>
      <c r="B81" s="11">
        <v>0</v>
      </c>
      <c r="C81" s="9" t="s">
        <v>117</v>
      </c>
      <c r="D81" s="29" t="s">
        <v>117</v>
      </c>
      <c r="E81" s="77" t="s">
        <v>117</v>
      </c>
      <c r="F81" s="75" t="s">
        <v>117</v>
      </c>
      <c r="G81" s="83" t="s">
        <v>117</v>
      </c>
      <c r="H81" s="9" t="s">
        <v>117</v>
      </c>
      <c r="I81" s="24" t="s">
        <v>117</v>
      </c>
    </row>
    <row r="82" spans="1:12" x14ac:dyDescent="0.2">
      <c r="A82" s="10">
        <v>1</v>
      </c>
      <c r="B82" s="94" t="s">
        <v>167</v>
      </c>
      <c r="C82" s="95" t="s">
        <v>117</v>
      </c>
      <c r="D82" s="27" t="s">
        <v>117</v>
      </c>
      <c r="E82" s="91" t="s">
        <v>117</v>
      </c>
      <c r="F82" s="93" t="s">
        <v>117</v>
      </c>
      <c r="G82" s="91" t="s">
        <v>117</v>
      </c>
      <c r="H82" s="91">
        <v>5336.3402519693827</v>
      </c>
      <c r="I82" s="27" t="s">
        <v>117</v>
      </c>
      <c r="L82" s="63">
        <f>SUM(G83:G84)</f>
        <v>5336.3402519693827</v>
      </c>
    </row>
    <row r="83" spans="1:12" x14ac:dyDescent="0.2">
      <c r="A83" s="10">
        <v>1</v>
      </c>
      <c r="B83" s="31" t="s">
        <v>168</v>
      </c>
      <c r="C83" s="24" t="s">
        <v>117</v>
      </c>
      <c r="D83" s="27">
        <v>134.36439552411727</v>
      </c>
      <c r="E83" s="27" t="s">
        <v>117</v>
      </c>
      <c r="F83" s="71">
        <v>21.497449308567784</v>
      </c>
      <c r="G83" s="27">
        <v>2888.4917816560633</v>
      </c>
      <c r="H83" s="27" t="s">
        <v>117</v>
      </c>
      <c r="I83" s="27">
        <v>10.714942145065196</v>
      </c>
    </row>
    <row r="84" spans="1:12" x14ac:dyDescent="0.2">
      <c r="A84" s="10">
        <v>1</v>
      </c>
      <c r="B84" s="31" t="s">
        <v>169</v>
      </c>
      <c r="C84" s="24" t="s">
        <v>117</v>
      </c>
      <c r="D84" s="27">
        <v>396.47912892896341</v>
      </c>
      <c r="E84" s="27" t="s">
        <v>117</v>
      </c>
      <c r="F84" s="71">
        <v>6.1739655172413794</v>
      </c>
      <c r="G84" s="27">
        <v>2447.848470313319</v>
      </c>
      <c r="H84" s="27" t="s">
        <v>117</v>
      </c>
      <c r="I84" s="27">
        <v>9.08036329058063</v>
      </c>
    </row>
    <row r="85" spans="1:12" x14ac:dyDescent="0.2">
      <c r="A85" s="10">
        <v>1</v>
      </c>
      <c r="B85" s="94" t="s">
        <v>170</v>
      </c>
      <c r="C85" s="95" t="s">
        <v>117</v>
      </c>
      <c r="D85" s="91" t="s">
        <v>117</v>
      </c>
      <c r="E85" s="91" t="s">
        <v>117</v>
      </c>
      <c r="F85" s="93" t="s">
        <v>117</v>
      </c>
      <c r="G85" s="91" t="s">
        <v>117</v>
      </c>
      <c r="H85" s="91">
        <v>2074.6139760097676</v>
      </c>
      <c r="I85" s="27" t="s">
        <v>117</v>
      </c>
      <c r="L85" s="63">
        <f>SUM(G87:G91)</f>
        <v>2074.6139760097676</v>
      </c>
    </row>
    <row r="86" spans="1:12" hidden="1" x14ac:dyDescent="0.2">
      <c r="A86" s="10">
        <v>0</v>
      </c>
      <c r="B86" s="12" t="s">
        <v>171</v>
      </c>
      <c r="C86" s="9" t="s">
        <v>117</v>
      </c>
      <c r="D86" s="76" t="s">
        <v>117</v>
      </c>
      <c r="E86" s="77" t="s">
        <v>117</v>
      </c>
      <c r="F86" s="84" t="s">
        <v>117</v>
      </c>
      <c r="G86" s="8" t="s">
        <v>117</v>
      </c>
      <c r="H86" s="9" t="s">
        <v>117</v>
      </c>
      <c r="I86" s="24" t="s">
        <v>117</v>
      </c>
    </row>
    <row r="87" spans="1:12" x14ac:dyDescent="0.2">
      <c r="A87" s="10">
        <v>1</v>
      </c>
      <c r="B87" s="31" t="s">
        <v>172</v>
      </c>
      <c r="C87" s="24" t="s">
        <v>117</v>
      </c>
      <c r="D87" s="27" t="s">
        <v>117</v>
      </c>
      <c r="E87" s="27" t="s">
        <v>117</v>
      </c>
      <c r="F87" s="71" t="s">
        <v>117</v>
      </c>
      <c r="G87" s="27">
        <v>805.90114936721102</v>
      </c>
      <c r="H87" s="27" t="s">
        <v>117</v>
      </c>
      <c r="I87" s="27">
        <v>2.9895131587185575</v>
      </c>
    </row>
    <row r="88" spans="1:12" x14ac:dyDescent="0.2">
      <c r="A88" s="10">
        <v>1</v>
      </c>
      <c r="B88" s="31" t="s">
        <v>173</v>
      </c>
      <c r="C88" s="24" t="s">
        <v>117</v>
      </c>
      <c r="D88" s="27" t="s">
        <v>117</v>
      </c>
      <c r="E88" s="27" t="s">
        <v>117</v>
      </c>
      <c r="F88" s="71" t="s">
        <v>117</v>
      </c>
      <c r="G88" s="27">
        <v>888.82358746097691</v>
      </c>
      <c r="H88" s="27" t="s">
        <v>117</v>
      </c>
      <c r="I88" s="27">
        <v>3.297116293456591</v>
      </c>
    </row>
    <row r="89" spans="1:12" x14ac:dyDescent="0.2">
      <c r="A89" s="10">
        <v>1</v>
      </c>
      <c r="B89" s="31" t="s">
        <v>174</v>
      </c>
      <c r="C89" s="24" t="s">
        <v>117</v>
      </c>
      <c r="D89" s="27" t="s">
        <v>117</v>
      </c>
      <c r="E89" s="27" t="s">
        <v>117</v>
      </c>
      <c r="F89" s="71" t="s">
        <v>117</v>
      </c>
      <c r="G89" s="27">
        <v>379.88923918157968</v>
      </c>
      <c r="H89" s="27" t="s">
        <v>117</v>
      </c>
      <c r="I89" s="27">
        <v>1.4092099015873676</v>
      </c>
    </row>
    <row r="90" spans="1:12" hidden="1" x14ac:dyDescent="0.2">
      <c r="A90" s="10">
        <v>0</v>
      </c>
      <c r="B90" s="11">
        <v>0</v>
      </c>
      <c r="C90" s="9" t="s">
        <v>117</v>
      </c>
      <c r="D90" s="9" t="s">
        <v>117</v>
      </c>
      <c r="E90" s="77" t="s">
        <v>117</v>
      </c>
      <c r="F90" s="75" t="s">
        <v>117</v>
      </c>
      <c r="G90" s="27" t="s">
        <v>117</v>
      </c>
      <c r="H90" s="26" t="s">
        <v>117</v>
      </c>
      <c r="I90" s="24" t="s">
        <v>117</v>
      </c>
    </row>
    <row r="91" spans="1:12" hidden="1" x14ac:dyDescent="0.2">
      <c r="A91" s="10">
        <v>0</v>
      </c>
      <c r="B91" s="12" t="s">
        <v>175</v>
      </c>
      <c r="C91" s="9" t="s">
        <v>117</v>
      </c>
      <c r="D91" s="85" t="s">
        <v>117</v>
      </c>
      <c r="E91" s="77" t="s">
        <v>117</v>
      </c>
      <c r="F91" s="75" t="s">
        <v>117</v>
      </c>
      <c r="G91" s="86" t="s">
        <v>117</v>
      </c>
      <c r="H91" s="9" t="s">
        <v>117</v>
      </c>
      <c r="I91" s="24" t="s">
        <v>117</v>
      </c>
    </row>
    <row r="92" spans="1:12" x14ac:dyDescent="0.2">
      <c r="A92" s="10">
        <v>1</v>
      </c>
      <c r="B92" s="31" t="s">
        <v>176</v>
      </c>
      <c r="C92" s="24" t="s">
        <v>117</v>
      </c>
      <c r="D92" s="27" t="s">
        <v>117</v>
      </c>
      <c r="E92" s="27" t="s">
        <v>117</v>
      </c>
      <c r="F92" s="71" t="s">
        <v>117</v>
      </c>
      <c r="G92" s="27">
        <v>482.8323476333162</v>
      </c>
      <c r="H92" s="27" t="s">
        <v>117</v>
      </c>
      <c r="I92" s="27">
        <v>1.79108028055072</v>
      </c>
      <c r="L92" s="63">
        <f>+G92</f>
        <v>482.8323476333162</v>
      </c>
    </row>
    <row r="93" spans="1:12" hidden="1" x14ac:dyDescent="0.2">
      <c r="A93" s="10">
        <v>0</v>
      </c>
      <c r="B93" s="9">
        <v>0</v>
      </c>
      <c r="C93" s="9" t="s">
        <v>117</v>
      </c>
      <c r="D93" s="9" t="s">
        <v>117</v>
      </c>
      <c r="E93" s="77" t="s">
        <v>117</v>
      </c>
      <c r="F93" s="75" t="s">
        <v>117</v>
      </c>
      <c r="G93" s="27" t="s">
        <v>117</v>
      </c>
      <c r="H93" s="24" t="s">
        <v>117</v>
      </c>
      <c r="I93" s="24" t="s">
        <v>117</v>
      </c>
    </row>
    <row r="94" spans="1:12" x14ac:dyDescent="0.2">
      <c r="A94" s="10">
        <v>1</v>
      </c>
      <c r="B94" s="37" t="s">
        <v>4</v>
      </c>
      <c r="C94" s="38" t="s">
        <v>117</v>
      </c>
      <c r="D94" s="64" t="s">
        <v>117</v>
      </c>
      <c r="E94" s="65" t="s">
        <v>117</v>
      </c>
      <c r="F94" s="155" t="s">
        <v>117</v>
      </c>
      <c r="G94" s="39">
        <v>26957.605020633433</v>
      </c>
      <c r="H94" s="38" t="s">
        <v>117</v>
      </c>
      <c r="I94" s="38">
        <v>99.999999999999972</v>
      </c>
      <c r="L94" s="63">
        <f>SUM(L31:L92)</f>
        <v>26957.605020633437</v>
      </c>
    </row>
    <row r="95" spans="1:12" hidden="1" x14ac:dyDescent="0.2">
      <c r="A95" s="10">
        <v>0</v>
      </c>
      <c r="B95" s="12" t="s">
        <v>49</v>
      </c>
      <c r="C95" s="9" t="s">
        <v>117</v>
      </c>
      <c r="D95" s="9" t="s">
        <v>117</v>
      </c>
      <c r="E95" s="77" t="s">
        <v>117</v>
      </c>
      <c r="F95" s="75" t="s">
        <v>117</v>
      </c>
      <c r="G95" s="27" t="s">
        <v>117</v>
      </c>
      <c r="H95" s="24" t="s">
        <v>117</v>
      </c>
      <c r="I95" s="9" t="s">
        <v>117</v>
      </c>
    </row>
    <row r="96" spans="1:12" hidden="1" x14ac:dyDescent="0.2">
      <c r="A96" s="10">
        <v>0</v>
      </c>
      <c r="B96" s="76">
        <v>0</v>
      </c>
      <c r="C96" s="9" t="s">
        <v>117</v>
      </c>
      <c r="D96" s="76" t="s">
        <v>117</v>
      </c>
      <c r="E96" s="77" t="s">
        <v>117</v>
      </c>
      <c r="F96" s="77" t="s">
        <v>117</v>
      </c>
      <c r="G96" s="78" t="s">
        <v>117</v>
      </c>
      <c r="H96" s="24" t="s">
        <v>117</v>
      </c>
      <c r="I96" s="9" t="s">
        <v>117</v>
      </c>
    </row>
    <row r="97" spans="1:12" hidden="1" x14ac:dyDescent="0.2">
      <c r="A97" s="10">
        <v>0</v>
      </c>
      <c r="B97" s="76">
        <v>0</v>
      </c>
      <c r="C97" s="9" t="s">
        <v>117</v>
      </c>
      <c r="D97" s="76" t="s">
        <v>117</v>
      </c>
      <c r="E97" s="77" t="s">
        <v>117</v>
      </c>
      <c r="F97" s="77" t="s">
        <v>117</v>
      </c>
      <c r="G97" s="78" t="s">
        <v>117</v>
      </c>
      <c r="H97" s="9" t="s">
        <v>117</v>
      </c>
      <c r="I97" s="9" t="s">
        <v>117</v>
      </c>
    </row>
    <row r="98" spans="1:12" hidden="1" x14ac:dyDescent="0.2">
      <c r="A98" s="10">
        <v>0</v>
      </c>
      <c r="B98" s="76">
        <v>0</v>
      </c>
      <c r="C98" s="9" t="s">
        <v>117</v>
      </c>
      <c r="D98" s="76" t="s">
        <v>117</v>
      </c>
      <c r="E98" s="77" t="s">
        <v>117</v>
      </c>
      <c r="F98" s="77" t="s">
        <v>117</v>
      </c>
      <c r="G98" s="78" t="s">
        <v>117</v>
      </c>
      <c r="H98" s="9" t="s">
        <v>117</v>
      </c>
      <c r="I98" s="9" t="s">
        <v>117</v>
      </c>
    </row>
    <row r="99" spans="1:12" x14ac:dyDescent="0.2">
      <c r="A99" s="10">
        <v>1</v>
      </c>
      <c r="B99" s="41" t="s">
        <v>5</v>
      </c>
      <c r="C99" s="42" t="s">
        <v>117</v>
      </c>
      <c r="D99" s="66" t="s">
        <v>117</v>
      </c>
      <c r="E99" s="66" t="s">
        <v>117</v>
      </c>
      <c r="F99" s="156" t="s">
        <v>117</v>
      </c>
      <c r="G99" s="41">
        <v>26957.605020633433</v>
      </c>
      <c r="H99" s="57" t="s">
        <v>117</v>
      </c>
      <c r="I99" s="57" t="s">
        <v>117</v>
      </c>
    </row>
    <row r="100" spans="1:12" x14ac:dyDescent="0.2">
      <c r="A100" s="10">
        <v>1</v>
      </c>
      <c r="B100" s="33" t="s">
        <v>177</v>
      </c>
      <c r="C100" s="42" t="s">
        <v>117</v>
      </c>
      <c r="D100" s="67" t="s">
        <v>117</v>
      </c>
      <c r="E100" s="59" t="s">
        <v>117</v>
      </c>
      <c r="F100" s="170">
        <v>1.0783042008253374</v>
      </c>
      <c r="G100" s="35" t="s">
        <v>117</v>
      </c>
      <c r="H100" s="59" t="s">
        <v>117</v>
      </c>
      <c r="I100" s="59" t="s">
        <v>117</v>
      </c>
    </row>
    <row r="101" spans="1:12" hidden="1" x14ac:dyDescent="0.2">
      <c r="A101" s="10">
        <v>0</v>
      </c>
      <c r="B101" s="12">
        <v>0</v>
      </c>
      <c r="C101" s="9" t="s">
        <v>117</v>
      </c>
      <c r="D101" s="26" t="s">
        <v>117</v>
      </c>
      <c r="E101" s="26" t="s">
        <v>117</v>
      </c>
      <c r="F101" s="27" t="s">
        <v>117</v>
      </c>
      <c r="G101" s="30" t="s">
        <v>117</v>
      </c>
      <c r="H101" s="9" t="s">
        <v>117</v>
      </c>
      <c r="I101" s="9" t="s">
        <v>117</v>
      </c>
    </row>
    <row r="102" spans="1:12" hidden="1" x14ac:dyDescent="0.2">
      <c r="A102" s="10">
        <v>0</v>
      </c>
      <c r="B102" s="12">
        <v>0</v>
      </c>
      <c r="C102" s="87" t="s">
        <v>117</v>
      </c>
      <c r="D102" s="25" t="s">
        <v>117</v>
      </c>
      <c r="E102" s="25" t="s">
        <v>117</v>
      </c>
      <c r="F102" s="25" t="s">
        <v>117</v>
      </c>
      <c r="G102" s="40" t="s">
        <v>117</v>
      </c>
      <c r="H102" s="9" t="s">
        <v>117</v>
      </c>
      <c r="I102" s="9" t="s">
        <v>117</v>
      </c>
    </row>
    <row r="103" spans="1:12" x14ac:dyDescent="0.2">
      <c r="A103" s="10">
        <v>1</v>
      </c>
      <c r="B103" s="43" t="s">
        <v>6</v>
      </c>
      <c r="C103" s="24" t="s">
        <v>117</v>
      </c>
      <c r="D103" s="24" t="s">
        <v>117</v>
      </c>
      <c r="E103" s="26" t="s">
        <v>117</v>
      </c>
      <c r="F103" s="71" t="s">
        <v>117</v>
      </c>
      <c r="G103" s="27" t="s">
        <v>117</v>
      </c>
      <c r="H103" s="24">
        <v>1658.3137381077343</v>
      </c>
      <c r="I103" s="24" t="s">
        <v>117</v>
      </c>
    </row>
    <row r="104" spans="1:12" x14ac:dyDescent="0.2">
      <c r="A104" s="10">
        <v>1</v>
      </c>
      <c r="B104" s="43" t="s">
        <v>178</v>
      </c>
      <c r="C104" s="24" t="s">
        <v>117</v>
      </c>
      <c r="D104" s="24" t="s">
        <v>117</v>
      </c>
      <c r="E104" s="26" t="s">
        <v>117</v>
      </c>
      <c r="F104" s="71" t="s">
        <v>117</v>
      </c>
      <c r="G104" s="27" t="s">
        <v>117</v>
      </c>
      <c r="H104" s="24">
        <v>1658.3137381077343</v>
      </c>
      <c r="I104" s="24" t="s">
        <v>117</v>
      </c>
    </row>
    <row r="105" spans="1:12" x14ac:dyDescent="0.2">
      <c r="A105" s="10">
        <v>1</v>
      </c>
      <c r="B105" s="26" t="s">
        <v>179</v>
      </c>
      <c r="C105" s="24" t="s">
        <v>117</v>
      </c>
      <c r="D105" s="271">
        <v>2888.4917816560633</v>
      </c>
      <c r="E105" s="271" t="s">
        <v>117</v>
      </c>
      <c r="F105" s="271">
        <v>0.27587877877852429</v>
      </c>
      <c r="G105" s="26">
        <v>55.175755755704856</v>
      </c>
      <c r="H105" s="24" t="s">
        <v>117</v>
      </c>
      <c r="I105" s="24" t="s">
        <v>117</v>
      </c>
    </row>
    <row r="106" spans="1:12" x14ac:dyDescent="0.2">
      <c r="A106" s="10">
        <v>1</v>
      </c>
      <c r="B106" s="26" t="s">
        <v>180</v>
      </c>
      <c r="C106" s="24" t="s">
        <v>117</v>
      </c>
      <c r="D106" s="26" t="s">
        <v>117</v>
      </c>
      <c r="E106" s="26" t="s">
        <v>117</v>
      </c>
      <c r="F106" s="26">
        <v>332</v>
      </c>
      <c r="G106" s="26" t="s">
        <v>117</v>
      </c>
      <c r="H106" s="24" t="s">
        <v>117</v>
      </c>
      <c r="I106" s="24" t="s">
        <v>117</v>
      </c>
    </row>
    <row r="107" spans="1:12" x14ac:dyDescent="0.2">
      <c r="A107" s="10">
        <v>1</v>
      </c>
      <c r="B107" s="11" t="s">
        <v>181</v>
      </c>
      <c r="C107" s="9" t="s">
        <v>117</v>
      </c>
      <c r="D107" s="76">
        <v>1</v>
      </c>
      <c r="E107" s="77" t="s">
        <v>117</v>
      </c>
      <c r="F107" s="26">
        <v>169.62</v>
      </c>
      <c r="G107" s="26">
        <v>169.62</v>
      </c>
      <c r="H107" s="9" t="s">
        <v>117</v>
      </c>
      <c r="I107" s="9" t="s">
        <v>117</v>
      </c>
    </row>
    <row r="108" spans="1:12" x14ac:dyDescent="0.2">
      <c r="A108" s="10">
        <v>1</v>
      </c>
      <c r="B108" s="11" t="s">
        <v>182</v>
      </c>
      <c r="C108" s="9" t="s">
        <v>117</v>
      </c>
      <c r="D108" s="76">
        <v>1</v>
      </c>
      <c r="E108" s="77" t="s">
        <v>117</v>
      </c>
      <c r="F108" s="271">
        <v>0.56755089230060951</v>
      </c>
      <c r="G108" s="26">
        <v>96.267982352029392</v>
      </c>
      <c r="H108" s="24" t="s">
        <v>117</v>
      </c>
      <c r="I108" s="9" t="s">
        <v>117</v>
      </c>
    </row>
    <row r="109" spans="1:12" x14ac:dyDescent="0.2">
      <c r="A109" s="10">
        <v>1</v>
      </c>
      <c r="B109" s="11" t="s">
        <v>183</v>
      </c>
      <c r="C109" s="9" t="s">
        <v>117</v>
      </c>
      <c r="D109" s="76">
        <v>1</v>
      </c>
      <c r="E109" s="77" t="s">
        <v>117</v>
      </c>
      <c r="F109" s="26">
        <v>1337.25</v>
      </c>
      <c r="G109" s="26">
        <v>1337.25</v>
      </c>
      <c r="H109" s="24" t="s">
        <v>117</v>
      </c>
      <c r="I109" s="9" t="s">
        <v>117</v>
      </c>
    </row>
    <row r="110" spans="1:12" hidden="1" x14ac:dyDescent="0.2">
      <c r="A110" s="10">
        <v>0</v>
      </c>
      <c r="B110" s="11" t="s">
        <v>184</v>
      </c>
      <c r="C110" s="9" t="s">
        <v>117</v>
      </c>
      <c r="D110" s="76" t="s">
        <v>117</v>
      </c>
      <c r="E110" s="77" t="s">
        <v>117</v>
      </c>
      <c r="F110" s="77" t="s">
        <v>117</v>
      </c>
      <c r="G110" s="78" t="s">
        <v>117</v>
      </c>
      <c r="H110" s="9" t="s">
        <v>117</v>
      </c>
      <c r="I110" s="9" t="s">
        <v>117</v>
      </c>
    </row>
    <row r="111" spans="1:12" hidden="1" x14ac:dyDescent="0.2">
      <c r="A111" s="10">
        <v>0</v>
      </c>
      <c r="B111" s="88" t="s">
        <v>185</v>
      </c>
      <c r="C111" s="9" t="s">
        <v>117</v>
      </c>
      <c r="D111" s="76" t="s">
        <v>117</v>
      </c>
      <c r="E111" s="77" t="s">
        <v>117</v>
      </c>
      <c r="F111" s="85" t="s">
        <v>117</v>
      </c>
      <c r="G111" s="89" t="s">
        <v>117</v>
      </c>
      <c r="H111" s="24" t="s">
        <v>117</v>
      </c>
      <c r="I111" s="9" t="s">
        <v>117</v>
      </c>
    </row>
    <row r="112" spans="1:12" x14ac:dyDescent="0.2">
      <c r="A112" s="10">
        <v>1</v>
      </c>
      <c r="B112" s="33" t="s">
        <v>7</v>
      </c>
      <c r="C112" s="34" t="s">
        <v>117</v>
      </c>
      <c r="D112" s="34" t="s">
        <v>117</v>
      </c>
      <c r="E112" s="35" t="s">
        <v>117</v>
      </c>
      <c r="F112" s="157" t="s">
        <v>117</v>
      </c>
      <c r="G112" s="36">
        <v>25299.291282525697</v>
      </c>
      <c r="H112" s="35" t="s">
        <v>117</v>
      </c>
      <c r="I112" s="34" t="s">
        <v>117</v>
      </c>
      <c r="L112" s="63" t="e">
        <f>+L94-G105-G106</f>
        <v>#VALUE!</v>
      </c>
    </row>
    <row r="113" spans="1:12" x14ac:dyDescent="0.2">
      <c r="A113" s="10">
        <v>1</v>
      </c>
      <c r="B113" s="33" t="s">
        <v>8</v>
      </c>
      <c r="C113" s="42" t="s">
        <v>117</v>
      </c>
      <c r="D113" s="42" t="s">
        <v>117</v>
      </c>
      <c r="E113" s="41" t="s">
        <v>117</v>
      </c>
      <c r="F113" s="158">
        <v>1.011971651301028</v>
      </c>
      <c r="G113" s="60" t="s">
        <v>117</v>
      </c>
      <c r="H113" s="42" t="s">
        <v>117</v>
      </c>
      <c r="I113" s="42" t="s">
        <v>117</v>
      </c>
      <c r="L113" s="10" t="e">
        <f>L112/G9-F113</f>
        <v>#VALUE!</v>
      </c>
    </row>
    <row r="115" spans="1:12" x14ac:dyDescent="0.2">
      <c r="B115" s="176" t="s">
        <v>57</v>
      </c>
    </row>
  </sheetData>
  <autoFilter ref="A1:H113">
    <filterColumn colId="0">
      <filters>
        <filter val="1"/>
      </filters>
    </filterColumn>
  </autoFilter>
  <conditionalFormatting sqref="E25:E26 D22:D26 F22:I26 E22:E23 D20:I21 C33 D27:I27 E74:I80 I55:I73 I81 C3:I3 I86 D87:I89 I90:I91 I93 D92:I92 D31:I54 E82:I85 E55:H72 D55:D85">
    <cfRule type="cellIs" dxfId="4" priority="1" stopIfTrue="1" operator="equal">
      <formula>0</formula>
    </cfRule>
  </conditionalFormatting>
  <pageMargins left="0.75" right="0.75" top="1" bottom="1" header="0" footer="0"/>
  <pageSetup paperSize="9" scale="88" orientation="portrait" r:id="rId1"/>
  <headerFooter alignWithMargins="0"/>
  <colBreaks count="1" manualBreakCount="1">
    <brk id="9" max="1048575" man="1"/>
  </col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N115"/>
  <sheetViews>
    <sheetView workbookViewId="0"/>
  </sheetViews>
  <sheetFormatPr defaultRowHeight="12" x14ac:dyDescent="0.2"/>
  <cols>
    <col min="1" max="1" width="3.28515625" style="10" customWidth="1"/>
    <col min="2" max="2" width="40.7109375" style="10" customWidth="1"/>
    <col min="3" max="3" width="4.85546875" style="10" customWidth="1"/>
    <col min="4" max="4" width="11.28515625" style="10" customWidth="1"/>
    <col min="5" max="5" width="4.85546875" style="10" customWidth="1"/>
    <col min="6" max="6" width="9.7109375" style="10" customWidth="1"/>
    <col min="7" max="7" width="9.140625" style="63"/>
    <col min="8" max="8" width="9.140625" style="10"/>
    <col min="9" max="9" width="6.5703125" style="23" customWidth="1"/>
    <col min="10" max="10" width="9.140625" style="10"/>
    <col min="11" max="11" width="10.140625" style="10" customWidth="1"/>
    <col min="12" max="14" width="9.140625" style="10" hidden="1" customWidth="1"/>
    <col min="15" max="16384" width="9.140625" style="10"/>
  </cols>
  <sheetData>
    <row r="1" spans="1:9" x14ac:dyDescent="0.2">
      <c r="C1" s="10">
        <v>2</v>
      </c>
      <c r="D1" s="10">
        <v>3</v>
      </c>
      <c r="F1" s="10">
        <v>6</v>
      </c>
      <c r="G1" s="63">
        <v>7</v>
      </c>
      <c r="H1" s="10">
        <v>8</v>
      </c>
    </row>
    <row r="2" spans="1:9" hidden="1" x14ac:dyDescent="0.2">
      <c r="G2" s="10"/>
    </row>
    <row r="3" spans="1:9" x14ac:dyDescent="0.2">
      <c r="A3" s="10">
        <v>1</v>
      </c>
      <c r="B3" s="95" t="s">
        <v>116</v>
      </c>
      <c r="C3" s="27" t="s">
        <v>117</v>
      </c>
      <c r="D3" s="27" t="s">
        <v>117</v>
      </c>
      <c r="E3" s="27" t="s">
        <v>117</v>
      </c>
      <c r="F3" s="27" t="s">
        <v>117</v>
      </c>
      <c r="G3" s="27" t="s">
        <v>117</v>
      </c>
      <c r="H3" s="27" t="s">
        <v>117</v>
      </c>
      <c r="I3" s="27" t="s">
        <v>117</v>
      </c>
    </row>
    <row r="4" spans="1:9" x14ac:dyDescent="0.2">
      <c r="A4" s="10">
        <v>1</v>
      </c>
      <c r="B4" s="95" t="s">
        <v>0</v>
      </c>
      <c r="C4" s="24" t="s">
        <v>117</v>
      </c>
      <c r="D4" s="24" t="s">
        <v>117</v>
      </c>
      <c r="E4" s="24" t="s">
        <v>117</v>
      </c>
      <c r="F4" s="24" t="s">
        <v>117</v>
      </c>
      <c r="G4" s="24" t="s">
        <v>117</v>
      </c>
      <c r="H4" s="24" t="s">
        <v>117</v>
      </c>
      <c r="I4" s="25" t="s">
        <v>117</v>
      </c>
    </row>
    <row r="5" spans="1:9" x14ac:dyDescent="0.2">
      <c r="A5" s="10">
        <v>1</v>
      </c>
      <c r="B5" s="24" t="s">
        <v>117</v>
      </c>
      <c r="C5" s="24" t="s">
        <v>117</v>
      </c>
      <c r="D5" s="61" t="s">
        <v>117</v>
      </c>
      <c r="E5" s="62" t="s">
        <v>117</v>
      </c>
      <c r="F5" s="62" t="s">
        <v>117</v>
      </c>
      <c r="G5" s="175" t="s">
        <v>118</v>
      </c>
      <c r="H5" s="62"/>
      <c r="I5" s="61" t="s">
        <v>117</v>
      </c>
    </row>
    <row r="6" spans="1:9" x14ac:dyDescent="0.2">
      <c r="A6" s="10">
        <v>1</v>
      </c>
      <c r="B6" s="79" t="s">
        <v>119</v>
      </c>
      <c r="C6" s="24" t="s">
        <v>117</v>
      </c>
      <c r="D6" s="61" t="s">
        <v>117</v>
      </c>
      <c r="E6" s="62" t="s">
        <v>117</v>
      </c>
      <c r="F6" s="62" t="s">
        <v>117</v>
      </c>
      <c r="G6" s="62" t="s">
        <v>117</v>
      </c>
      <c r="H6" s="62" t="s">
        <v>117</v>
      </c>
      <c r="I6" s="61" t="s">
        <v>117</v>
      </c>
    </row>
    <row r="7" spans="1:9" x14ac:dyDescent="0.2">
      <c r="A7" s="10">
        <v>1</v>
      </c>
      <c r="B7" s="95" t="s">
        <v>266</v>
      </c>
      <c r="C7" s="24" t="s">
        <v>117</v>
      </c>
      <c r="D7" s="61" t="s">
        <v>117</v>
      </c>
      <c r="E7" s="62" t="s">
        <v>117</v>
      </c>
      <c r="F7" s="62" t="s">
        <v>117</v>
      </c>
      <c r="G7" s="62" t="s">
        <v>117</v>
      </c>
      <c r="H7" s="62" t="s">
        <v>117</v>
      </c>
      <c r="I7" s="61" t="s">
        <v>117</v>
      </c>
    </row>
    <row r="8" spans="1:9" x14ac:dyDescent="0.2">
      <c r="A8" s="10">
        <v>1</v>
      </c>
      <c r="B8" s="24" t="s">
        <v>117</v>
      </c>
      <c r="C8" s="24" t="s">
        <v>117</v>
      </c>
      <c r="D8" s="61" t="s">
        <v>117</v>
      </c>
      <c r="E8" s="62" t="s">
        <v>117</v>
      </c>
      <c r="F8" s="62" t="s">
        <v>117</v>
      </c>
      <c r="G8" s="62" t="s">
        <v>117</v>
      </c>
      <c r="H8" s="62" t="s">
        <v>117</v>
      </c>
      <c r="I8" s="61" t="s">
        <v>117</v>
      </c>
    </row>
    <row r="9" spans="1:9" x14ac:dyDescent="0.2">
      <c r="A9" s="10">
        <v>1</v>
      </c>
      <c r="B9" s="95" t="s">
        <v>120</v>
      </c>
      <c r="C9" s="95" t="s">
        <v>117</v>
      </c>
      <c r="D9" s="101" t="s">
        <v>117</v>
      </c>
      <c r="E9" s="102" t="s">
        <v>117</v>
      </c>
      <c r="F9" s="102" t="s">
        <v>117</v>
      </c>
      <c r="G9" s="144">
        <v>50000</v>
      </c>
      <c r="H9" s="145" t="s">
        <v>1</v>
      </c>
      <c r="I9" s="61" t="s">
        <v>117</v>
      </c>
    </row>
    <row r="10" spans="1:9" x14ac:dyDescent="0.2">
      <c r="A10" s="10">
        <v>1</v>
      </c>
      <c r="B10" s="24" t="s">
        <v>117</v>
      </c>
      <c r="C10" s="24" t="s">
        <v>117</v>
      </c>
      <c r="D10" s="61" t="s">
        <v>117</v>
      </c>
      <c r="E10" s="62" t="s">
        <v>117</v>
      </c>
      <c r="F10" s="62" t="s">
        <v>117</v>
      </c>
      <c r="G10" s="96" t="s">
        <v>117</v>
      </c>
      <c r="H10" s="97" t="s">
        <v>117</v>
      </c>
      <c r="I10" s="61" t="s">
        <v>117</v>
      </c>
    </row>
    <row r="11" spans="1:9" x14ac:dyDescent="0.2">
      <c r="A11" s="10">
        <v>1</v>
      </c>
      <c r="B11" s="24" t="s">
        <v>121</v>
      </c>
      <c r="C11" s="24" t="s">
        <v>117</v>
      </c>
      <c r="D11" s="61" t="s">
        <v>117</v>
      </c>
      <c r="E11" s="62" t="s">
        <v>117</v>
      </c>
      <c r="F11" s="62" t="s">
        <v>117</v>
      </c>
      <c r="G11" s="179">
        <v>55555.555555555555</v>
      </c>
      <c r="H11" s="97" t="s">
        <v>1</v>
      </c>
      <c r="I11" s="61" t="s">
        <v>117</v>
      </c>
    </row>
    <row r="12" spans="1:9" x14ac:dyDescent="0.2">
      <c r="A12" s="10">
        <v>1</v>
      </c>
      <c r="B12" s="24" t="s">
        <v>122</v>
      </c>
      <c r="C12" s="24" t="s">
        <v>117</v>
      </c>
      <c r="D12" s="61" t="s">
        <v>117</v>
      </c>
      <c r="E12" s="62" t="s">
        <v>117</v>
      </c>
      <c r="F12" s="62" t="s">
        <v>117</v>
      </c>
      <c r="G12" s="179">
        <v>10</v>
      </c>
      <c r="H12" s="73" t="s">
        <v>2</v>
      </c>
      <c r="I12" s="61" t="s">
        <v>117</v>
      </c>
    </row>
    <row r="13" spans="1:9" x14ac:dyDescent="0.2">
      <c r="A13" s="10">
        <v>1</v>
      </c>
      <c r="B13" s="24" t="s">
        <v>117</v>
      </c>
      <c r="C13" s="24" t="s">
        <v>117</v>
      </c>
      <c r="D13" s="61" t="s">
        <v>117</v>
      </c>
      <c r="E13" s="62" t="s">
        <v>117</v>
      </c>
      <c r="F13" s="62" t="s">
        <v>117</v>
      </c>
      <c r="G13" s="179" t="s">
        <v>117</v>
      </c>
      <c r="H13" s="62" t="s">
        <v>117</v>
      </c>
      <c r="I13" s="61" t="s">
        <v>117</v>
      </c>
    </row>
    <row r="14" spans="1:9" hidden="1" x14ac:dyDescent="0.2">
      <c r="A14" s="10">
        <v>0</v>
      </c>
      <c r="B14" s="24" t="s">
        <v>117</v>
      </c>
      <c r="C14" s="24" t="s">
        <v>117</v>
      </c>
      <c r="D14" s="61" t="s">
        <v>117</v>
      </c>
      <c r="E14" s="62" t="s">
        <v>117</v>
      </c>
      <c r="F14" s="62" t="s">
        <v>117</v>
      </c>
      <c r="G14" s="40" t="s">
        <v>117</v>
      </c>
      <c r="H14" s="73" t="s">
        <v>117</v>
      </c>
      <c r="I14" s="61" t="s">
        <v>117</v>
      </c>
    </row>
    <row r="15" spans="1:9" x14ac:dyDescent="0.2">
      <c r="A15" s="10">
        <v>1</v>
      </c>
      <c r="B15" s="24" t="s">
        <v>123</v>
      </c>
      <c r="C15" s="24" t="s">
        <v>117</v>
      </c>
      <c r="D15" s="61" t="s">
        <v>117</v>
      </c>
      <c r="E15" s="62" t="s">
        <v>117</v>
      </c>
      <c r="F15" s="62" t="s">
        <v>117</v>
      </c>
      <c r="G15" s="247">
        <v>0.5</v>
      </c>
      <c r="H15" s="73" t="s">
        <v>3</v>
      </c>
      <c r="I15" s="61" t="s">
        <v>117</v>
      </c>
    </row>
    <row r="16" spans="1:9" x14ac:dyDescent="0.2">
      <c r="A16" s="10">
        <v>1</v>
      </c>
      <c r="B16" s="24" t="s">
        <v>124</v>
      </c>
      <c r="C16" s="24" t="s">
        <v>117</v>
      </c>
      <c r="D16" s="61" t="s">
        <v>117</v>
      </c>
      <c r="E16" s="62" t="s">
        <v>117</v>
      </c>
      <c r="F16" s="62" t="s">
        <v>117</v>
      </c>
      <c r="G16" s="179">
        <v>1</v>
      </c>
      <c r="H16" s="73" t="s">
        <v>125</v>
      </c>
      <c r="I16" s="61" t="s">
        <v>117</v>
      </c>
    </row>
    <row r="17" spans="1:14" x14ac:dyDescent="0.2">
      <c r="A17" s="10">
        <v>1</v>
      </c>
      <c r="B17" s="24" t="s">
        <v>117</v>
      </c>
      <c r="C17" s="24" t="s">
        <v>117</v>
      </c>
      <c r="D17" s="61" t="s">
        <v>117</v>
      </c>
      <c r="E17" s="62" t="s">
        <v>117</v>
      </c>
      <c r="F17" s="62" t="s">
        <v>117</v>
      </c>
      <c r="G17" s="179" t="s">
        <v>117</v>
      </c>
      <c r="H17" s="73" t="s">
        <v>117</v>
      </c>
      <c r="I17" s="61" t="s">
        <v>117</v>
      </c>
    </row>
    <row r="18" spans="1:14" x14ac:dyDescent="0.2">
      <c r="A18" s="10">
        <v>1</v>
      </c>
      <c r="B18" s="24" t="s">
        <v>126</v>
      </c>
      <c r="C18" s="25" t="s">
        <v>117</v>
      </c>
      <c r="D18" s="25" t="s">
        <v>117</v>
      </c>
      <c r="E18" s="25" t="s">
        <v>117</v>
      </c>
      <c r="F18" s="25" t="s">
        <v>117</v>
      </c>
      <c r="G18" s="179">
        <v>7.6959999999999997</v>
      </c>
      <c r="H18" s="73" t="s">
        <v>2</v>
      </c>
      <c r="I18" s="25" t="s">
        <v>117</v>
      </c>
    </row>
    <row r="19" spans="1:14" x14ac:dyDescent="0.2">
      <c r="A19" s="10">
        <v>1</v>
      </c>
      <c r="B19" s="24" t="s">
        <v>117</v>
      </c>
      <c r="C19" s="25" t="s">
        <v>117</v>
      </c>
      <c r="D19" s="61" t="s">
        <v>117</v>
      </c>
      <c r="E19" s="62" t="s">
        <v>117</v>
      </c>
      <c r="F19" s="62" t="s">
        <v>117</v>
      </c>
      <c r="G19" s="62" t="s">
        <v>117</v>
      </c>
      <c r="H19" s="62" t="s">
        <v>117</v>
      </c>
      <c r="I19" s="61" t="s">
        <v>117</v>
      </c>
    </row>
    <row r="20" spans="1:14" hidden="1" x14ac:dyDescent="0.2">
      <c r="A20" s="10">
        <v>0</v>
      </c>
      <c r="B20" s="24" t="s">
        <v>117</v>
      </c>
      <c r="C20" s="27" t="s">
        <v>117</v>
      </c>
      <c r="D20" s="27" t="s">
        <v>117</v>
      </c>
      <c r="E20" s="24" t="s">
        <v>117</v>
      </c>
      <c r="F20" s="28" t="s">
        <v>117</v>
      </c>
      <c r="G20" s="27" t="s">
        <v>117</v>
      </c>
      <c r="H20" s="24" t="s">
        <v>117</v>
      </c>
      <c r="I20" s="25" t="s">
        <v>117</v>
      </c>
    </row>
    <row r="21" spans="1:14" x14ac:dyDescent="0.2">
      <c r="A21" s="10">
        <v>1</v>
      </c>
      <c r="B21" s="24" t="s">
        <v>128</v>
      </c>
      <c r="C21" s="27" t="s">
        <v>117</v>
      </c>
      <c r="D21" s="27" t="s">
        <v>117</v>
      </c>
      <c r="E21" s="24" t="s">
        <v>117</v>
      </c>
      <c r="F21" s="24" t="s">
        <v>117</v>
      </c>
      <c r="G21" s="200">
        <v>27000</v>
      </c>
      <c r="H21" s="24" t="s">
        <v>129</v>
      </c>
      <c r="I21" s="24" t="s">
        <v>117</v>
      </c>
    </row>
    <row r="22" spans="1:14" hidden="1" x14ac:dyDescent="0.2">
      <c r="A22" s="10">
        <v>0</v>
      </c>
      <c r="B22" s="24" t="s">
        <v>117</v>
      </c>
      <c r="C22" s="27" t="s">
        <v>117</v>
      </c>
      <c r="D22" s="29" t="s">
        <v>117</v>
      </c>
      <c r="E22" s="24" t="s">
        <v>117</v>
      </c>
      <c r="F22" s="28" t="s">
        <v>117</v>
      </c>
      <c r="G22" s="27" t="s">
        <v>117</v>
      </c>
      <c r="H22" s="24" t="s">
        <v>117</v>
      </c>
      <c r="I22" s="24" t="s">
        <v>117</v>
      </c>
    </row>
    <row r="23" spans="1:14" hidden="1" x14ac:dyDescent="0.2">
      <c r="A23" s="10">
        <v>0</v>
      </c>
      <c r="B23" s="24" t="s">
        <v>260</v>
      </c>
      <c r="C23" s="27" t="s">
        <v>117</v>
      </c>
      <c r="D23" s="29" t="s">
        <v>117</v>
      </c>
      <c r="E23" s="24" t="s">
        <v>117</v>
      </c>
      <c r="F23" s="28" t="s">
        <v>117</v>
      </c>
      <c r="G23" s="27" t="s">
        <v>107</v>
      </c>
      <c r="H23" s="24" t="s">
        <v>117</v>
      </c>
      <c r="I23" s="24" t="s">
        <v>117</v>
      </c>
    </row>
    <row r="24" spans="1:14" ht="13.5" x14ac:dyDescent="0.2">
      <c r="A24" s="10">
        <v>1</v>
      </c>
      <c r="B24" s="24" t="s">
        <v>261</v>
      </c>
      <c r="C24" s="27" t="s">
        <v>117</v>
      </c>
      <c r="D24" s="29" t="s">
        <v>117</v>
      </c>
      <c r="E24" s="58" t="s">
        <v>117</v>
      </c>
      <c r="F24" s="28" t="s">
        <v>117</v>
      </c>
      <c r="G24" s="32" t="s">
        <v>107</v>
      </c>
      <c r="H24" s="24"/>
      <c r="I24" s="24"/>
    </row>
    <row r="25" spans="1:14" hidden="1" x14ac:dyDescent="0.2">
      <c r="A25" s="10">
        <v>0</v>
      </c>
      <c r="B25" s="24" t="s">
        <v>117</v>
      </c>
      <c r="C25" s="27" t="s">
        <v>117</v>
      </c>
      <c r="D25" s="27" t="s">
        <v>117</v>
      </c>
      <c r="E25" s="24" t="s">
        <v>117</v>
      </c>
      <c r="F25" s="28" t="s">
        <v>117</v>
      </c>
      <c r="G25" s="27" t="s">
        <v>117</v>
      </c>
      <c r="H25" s="24" t="s">
        <v>117</v>
      </c>
      <c r="I25" s="24" t="s">
        <v>117</v>
      </c>
    </row>
    <row r="26" spans="1:14" hidden="1" x14ac:dyDescent="0.2">
      <c r="A26" s="10">
        <v>0</v>
      </c>
      <c r="B26" s="24" t="s">
        <v>117</v>
      </c>
      <c r="C26" s="27" t="s">
        <v>117</v>
      </c>
      <c r="D26" s="29" t="s">
        <v>117</v>
      </c>
      <c r="E26" s="24" t="s">
        <v>117</v>
      </c>
      <c r="F26" s="28" t="s">
        <v>117</v>
      </c>
      <c r="G26" s="27" t="s">
        <v>117</v>
      </c>
      <c r="H26" s="24" t="s">
        <v>117</v>
      </c>
      <c r="I26" s="24" t="s">
        <v>117</v>
      </c>
    </row>
    <row r="27" spans="1:14" hidden="1" x14ac:dyDescent="0.2">
      <c r="A27" s="10">
        <v>0</v>
      </c>
      <c r="B27" s="24" t="s">
        <v>117</v>
      </c>
      <c r="C27" s="27" t="s">
        <v>117</v>
      </c>
      <c r="D27" s="27" t="s">
        <v>117</v>
      </c>
      <c r="E27" s="24" t="s">
        <v>117</v>
      </c>
      <c r="F27" s="28" t="s">
        <v>117</v>
      </c>
      <c r="G27" s="27" t="s">
        <v>117</v>
      </c>
      <c r="H27" s="24" t="s">
        <v>117</v>
      </c>
      <c r="I27" s="24" t="s">
        <v>117</v>
      </c>
    </row>
    <row r="28" spans="1:14" x14ac:dyDescent="0.2">
      <c r="A28" s="10">
        <v>1</v>
      </c>
      <c r="B28" s="24"/>
      <c r="C28" s="27" t="s">
        <v>117</v>
      </c>
      <c r="D28" s="61" t="s">
        <v>117</v>
      </c>
      <c r="E28" s="62" t="s">
        <v>117</v>
      </c>
      <c r="F28" s="62" t="s">
        <v>117</v>
      </c>
      <c r="G28" s="62" t="s">
        <v>117</v>
      </c>
      <c r="H28" s="62" t="s">
        <v>117</v>
      </c>
      <c r="I28" s="61" t="s">
        <v>117</v>
      </c>
      <c r="L28" s="10" t="s">
        <v>9</v>
      </c>
    </row>
    <row r="29" spans="1:14" x14ac:dyDescent="0.2">
      <c r="A29" s="10">
        <v>1</v>
      </c>
      <c r="B29" s="159">
        <v>0</v>
      </c>
      <c r="C29" s="160" t="s">
        <v>117</v>
      </c>
      <c r="D29" s="161" t="s">
        <v>130</v>
      </c>
      <c r="E29" s="162" t="s">
        <v>117</v>
      </c>
      <c r="F29" s="162" t="s">
        <v>131</v>
      </c>
      <c r="G29" s="162" t="s">
        <v>132</v>
      </c>
      <c r="H29" s="162" t="s">
        <v>117</v>
      </c>
      <c r="I29" s="161" t="s">
        <v>133</v>
      </c>
    </row>
    <row r="30" spans="1:14" x14ac:dyDescent="0.2">
      <c r="A30" s="10">
        <v>1</v>
      </c>
      <c r="B30" s="163" t="s">
        <v>134</v>
      </c>
      <c r="C30" s="164" t="s">
        <v>117</v>
      </c>
      <c r="D30" s="165" t="s">
        <v>3</v>
      </c>
      <c r="E30" s="165" t="s">
        <v>117</v>
      </c>
      <c r="F30" s="165" t="s">
        <v>135</v>
      </c>
      <c r="G30" s="165" t="s">
        <v>108</v>
      </c>
      <c r="H30" s="165" t="s">
        <v>117</v>
      </c>
      <c r="I30" s="166" t="s">
        <v>136</v>
      </c>
    </row>
    <row r="31" spans="1:14" x14ac:dyDescent="0.2">
      <c r="A31" s="10">
        <v>1</v>
      </c>
      <c r="B31" s="90" t="s">
        <v>137</v>
      </c>
      <c r="C31" s="91" t="s">
        <v>117</v>
      </c>
      <c r="D31" s="91" t="s">
        <v>117</v>
      </c>
      <c r="E31" s="91" t="s">
        <v>117</v>
      </c>
      <c r="F31" s="91" t="s">
        <v>117</v>
      </c>
      <c r="G31" s="91" t="s">
        <v>117</v>
      </c>
      <c r="H31" s="91">
        <v>173.26396436144086</v>
      </c>
      <c r="I31" s="27" t="s">
        <v>117</v>
      </c>
      <c r="L31" s="63">
        <f>+H31</f>
        <v>173.26396436144086</v>
      </c>
      <c r="N31" s="218">
        <v>82.105923550942393</v>
      </c>
    </row>
    <row r="32" spans="1:14" hidden="1" x14ac:dyDescent="0.2">
      <c r="A32" s="10">
        <v>0</v>
      </c>
      <c r="B32" s="11" t="s">
        <v>262</v>
      </c>
      <c r="C32" s="75" t="s">
        <v>117</v>
      </c>
      <c r="D32" s="7" t="s">
        <v>117</v>
      </c>
      <c r="E32" s="9" t="s">
        <v>117</v>
      </c>
      <c r="F32" s="81" t="s">
        <v>117</v>
      </c>
      <c r="G32" s="24" t="s">
        <v>117</v>
      </c>
      <c r="H32" s="24" t="s">
        <v>117</v>
      </c>
      <c r="I32" s="24" t="s">
        <v>117</v>
      </c>
    </row>
    <row r="33" spans="1:14" x14ac:dyDescent="0.2">
      <c r="A33" s="10">
        <v>1</v>
      </c>
      <c r="B33" s="26" t="s">
        <v>139</v>
      </c>
      <c r="C33" s="27" t="s">
        <v>117</v>
      </c>
      <c r="D33" s="27">
        <v>20000</v>
      </c>
      <c r="E33" s="27" t="s">
        <v>117</v>
      </c>
      <c r="F33" s="71">
        <v>8.6631982180720435E-3</v>
      </c>
      <c r="G33" s="27">
        <v>173.26396436144086</v>
      </c>
      <c r="H33" s="27" t="s">
        <v>117</v>
      </c>
      <c r="I33" s="27">
        <v>0.31022024044430996</v>
      </c>
    </row>
    <row r="34" spans="1:14" x14ac:dyDescent="0.2">
      <c r="A34" s="10">
        <v>1</v>
      </c>
      <c r="B34" s="43" t="s">
        <v>140</v>
      </c>
      <c r="C34" s="91" t="s">
        <v>117</v>
      </c>
      <c r="D34" s="91" t="s">
        <v>117</v>
      </c>
      <c r="E34" s="91" t="s">
        <v>117</v>
      </c>
      <c r="F34" s="93" t="s">
        <v>117</v>
      </c>
      <c r="G34" s="91" t="s">
        <v>117</v>
      </c>
      <c r="H34" s="91">
        <v>8622.8499307574293</v>
      </c>
      <c r="I34" s="27" t="s">
        <v>117</v>
      </c>
      <c r="L34" s="10">
        <f>SUBTOTAL(9,G35:G57)</f>
        <v>8622.849930757433</v>
      </c>
      <c r="M34" s="218"/>
      <c r="N34" s="218">
        <v>93.556661498051909</v>
      </c>
    </row>
    <row r="35" spans="1:14" x14ac:dyDescent="0.2">
      <c r="A35" s="10">
        <v>1</v>
      </c>
      <c r="B35" s="26" t="s">
        <v>142</v>
      </c>
      <c r="C35" s="27" t="s">
        <v>117</v>
      </c>
      <c r="D35" s="27">
        <v>27000</v>
      </c>
      <c r="E35" s="27" t="s">
        <v>117</v>
      </c>
      <c r="F35" s="71">
        <v>0.14130000000000001</v>
      </c>
      <c r="G35" s="27">
        <v>3815.1000000000004</v>
      </c>
      <c r="H35" s="27" t="s">
        <v>117</v>
      </c>
      <c r="I35" s="27">
        <v>6.830740850706718</v>
      </c>
      <c r="M35" s="218">
        <v>95.087483176312247</v>
      </c>
    </row>
    <row r="36" spans="1:14" x14ac:dyDescent="0.2">
      <c r="A36" s="10">
        <v>1</v>
      </c>
      <c r="B36" s="26" t="s">
        <v>141</v>
      </c>
      <c r="C36" s="27" t="s">
        <v>117</v>
      </c>
      <c r="D36" s="27">
        <v>27000</v>
      </c>
      <c r="E36" s="27" t="s">
        <v>117</v>
      </c>
      <c r="F36" s="71">
        <v>6.1799999999999994E-2</v>
      </c>
      <c r="G36" s="27">
        <v>1668.6</v>
      </c>
      <c r="H36" s="27" t="s">
        <v>117</v>
      </c>
      <c r="I36" s="27">
        <v>2.9875427075277785</v>
      </c>
      <c r="M36" s="218">
        <v>94.351145038167942</v>
      </c>
    </row>
    <row r="37" spans="1:14" x14ac:dyDescent="0.2">
      <c r="A37" s="10">
        <v>1</v>
      </c>
      <c r="B37" s="26" t="s">
        <v>143</v>
      </c>
      <c r="C37" s="27" t="s">
        <v>117</v>
      </c>
      <c r="D37" s="27">
        <v>12</v>
      </c>
      <c r="E37" s="27" t="s">
        <v>117</v>
      </c>
      <c r="F37" s="71">
        <v>4.76</v>
      </c>
      <c r="G37" s="27">
        <v>57.12</v>
      </c>
      <c r="H37" s="27" t="s">
        <v>117</v>
      </c>
      <c r="I37" s="27">
        <v>0.10227042997362262</v>
      </c>
    </row>
    <row r="38" spans="1:14" x14ac:dyDescent="0.2">
      <c r="A38" s="10">
        <v>1</v>
      </c>
      <c r="B38" s="11" t="s">
        <v>263</v>
      </c>
      <c r="C38" s="75" t="s">
        <v>117</v>
      </c>
      <c r="D38" s="27">
        <v>6</v>
      </c>
      <c r="E38" s="9" t="s">
        <v>117</v>
      </c>
      <c r="F38" s="28">
        <v>6.89</v>
      </c>
      <c r="G38" s="27">
        <v>41.339999999999996</v>
      </c>
      <c r="H38" s="24" t="s">
        <v>117</v>
      </c>
      <c r="I38" s="24">
        <v>7.4017149424186954E-2</v>
      </c>
    </row>
    <row r="39" spans="1:14" x14ac:dyDescent="0.2">
      <c r="A39" s="10">
        <v>1</v>
      </c>
      <c r="B39" s="11" t="s">
        <v>146</v>
      </c>
      <c r="C39" s="75" t="s">
        <v>117</v>
      </c>
      <c r="D39" s="27">
        <v>806.31735414344098</v>
      </c>
      <c r="E39" s="9" t="s">
        <v>117</v>
      </c>
      <c r="F39" s="28">
        <v>0.32154714556780711</v>
      </c>
      <c r="G39" s="27">
        <v>259.2690436466101</v>
      </c>
      <c r="H39" s="24" t="s">
        <v>117</v>
      </c>
      <c r="I39" s="24">
        <v>0.46420792318957887</v>
      </c>
    </row>
    <row r="40" spans="1:14" hidden="1" x14ac:dyDescent="0.2">
      <c r="A40" s="10">
        <v>0</v>
      </c>
      <c r="B40" s="11" t="s">
        <v>53</v>
      </c>
      <c r="C40" s="75" t="s">
        <v>117</v>
      </c>
      <c r="D40" s="82">
        <v>193.99999999999997</v>
      </c>
      <c r="E40" s="9" t="s">
        <v>117</v>
      </c>
      <c r="F40" s="13" t="s">
        <v>117</v>
      </c>
      <c r="G40" s="27" t="s">
        <v>117</v>
      </c>
      <c r="H40" s="24" t="s">
        <v>117</v>
      </c>
      <c r="I40" s="24" t="s">
        <v>117</v>
      </c>
    </row>
    <row r="41" spans="1:14" hidden="1" x14ac:dyDescent="0.2">
      <c r="A41" s="10">
        <v>0</v>
      </c>
      <c r="B41" s="26" t="s">
        <v>12</v>
      </c>
      <c r="C41" s="27" t="s">
        <v>117</v>
      </c>
      <c r="D41" s="27">
        <v>21.111111111111114</v>
      </c>
      <c r="E41" s="27" t="s">
        <v>117</v>
      </c>
      <c r="F41" s="70" t="s">
        <v>117</v>
      </c>
      <c r="G41" s="27" t="s">
        <v>117</v>
      </c>
      <c r="H41" s="27" t="s">
        <v>117</v>
      </c>
      <c r="I41" s="27" t="s">
        <v>117</v>
      </c>
    </row>
    <row r="42" spans="1:14" hidden="1" x14ac:dyDescent="0.2">
      <c r="A42" s="10">
        <v>0</v>
      </c>
      <c r="B42" s="26" t="s">
        <v>54</v>
      </c>
      <c r="C42" s="27" t="s">
        <v>117</v>
      </c>
      <c r="D42" s="27">
        <v>129.99999999999997</v>
      </c>
      <c r="E42" s="27" t="s">
        <v>117</v>
      </c>
      <c r="F42" s="71" t="s">
        <v>117</v>
      </c>
      <c r="G42" s="27" t="s">
        <v>117</v>
      </c>
      <c r="H42" s="27" t="s">
        <v>117</v>
      </c>
      <c r="I42" s="27" t="s">
        <v>117</v>
      </c>
    </row>
    <row r="43" spans="1:14" x14ac:dyDescent="0.2">
      <c r="A43" s="10">
        <v>1</v>
      </c>
      <c r="B43" s="26" t="s">
        <v>147</v>
      </c>
      <c r="C43" s="27" t="s">
        <v>117</v>
      </c>
      <c r="D43" s="27" t="s">
        <v>117</v>
      </c>
      <c r="E43" s="27" t="s">
        <v>117</v>
      </c>
      <c r="F43" s="71" t="s">
        <v>117</v>
      </c>
      <c r="G43" s="27">
        <v>1073.1215271889414</v>
      </c>
      <c r="H43" s="27" t="s">
        <v>117</v>
      </c>
      <c r="I43" s="27">
        <v>1.9213690476114074</v>
      </c>
    </row>
    <row r="44" spans="1:14" hidden="1" x14ac:dyDescent="0.2">
      <c r="A44" s="10">
        <v>0</v>
      </c>
      <c r="B44" s="26" t="s">
        <v>216</v>
      </c>
      <c r="C44" s="27" t="s">
        <v>117</v>
      </c>
      <c r="D44" s="27">
        <v>0.4</v>
      </c>
      <c r="E44" s="27" t="s">
        <v>117</v>
      </c>
      <c r="F44" s="71">
        <v>200.94</v>
      </c>
      <c r="G44" s="27">
        <v>80.376000000000005</v>
      </c>
      <c r="H44" s="27" t="s">
        <v>117</v>
      </c>
      <c r="I44" s="27">
        <v>0.14390910503431184</v>
      </c>
    </row>
    <row r="45" spans="1:14" hidden="1" x14ac:dyDescent="0.2">
      <c r="A45" s="10">
        <v>0</v>
      </c>
      <c r="B45" s="26" t="s">
        <v>151</v>
      </c>
      <c r="C45" s="27" t="s">
        <v>117</v>
      </c>
      <c r="D45" s="27">
        <v>4</v>
      </c>
      <c r="E45" s="27" t="s">
        <v>117</v>
      </c>
      <c r="F45" s="71">
        <v>26.52</v>
      </c>
      <c r="G45" s="27">
        <v>106.08</v>
      </c>
      <c r="H45" s="27" t="s">
        <v>117</v>
      </c>
      <c r="I45" s="27">
        <v>0.18993079852244202</v>
      </c>
    </row>
    <row r="46" spans="1:14" hidden="1" x14ac:dyDescent="0.2">
      <c r="A46" s="10">
        <v>0</v>
      </c>
      <c r="B46" s="26" t="s">
        <v>264</v>
      </c>
      <c r="C46" s="27" t="s">
        <v>117</v>
      </c>
      <c r="D46" s="27">
        <v>5</v>
      </c>
      <c r="E46" s="27" t="s">
        <v>117</v>
      </c>
      <c r="F46" s="71">
        <v>39.655000000000001</v>
      </c>
      <c r="G46" s="27">
        <v>198.27500000000001</v>
      </c>
      <c r="H46" s="27" t="s">
        <v>117</v>
      </c>
      <c r="I46" s="27">
        <v>0.35500121678956625</v>
      </c>
    </row>
    <row r="47" spans="1:14" hidden="1" x14ac:dyDescent="0.2">
      <c r="A47" s="10">
        <v>0</v>
      </c>
      <c r="B47" s="26" t="s">
        <v>227</v>
      </c>
      <c r="C47" s="27" t="s">
        <v>117</v>
      </c>
      <c r="D47" s="27">
        <v>1.7999999999999998</v>
      </c>
      <c r="E47" s="27" t="s">
        <v>117</v>
      </c>
      <c r="F47" s="71" t="s">
        <v>117</v>
      </c>
      <c r="G47" s="27" t="s">
        <v>117</v>
      </c>
      <c r="H47" s="27" t="s">
        <v>117</v>
      </c>
      <c r="I47" s="27" t="s">
        <v>117</v>
      </c>
    </row>
    <row r="48" spans="1:14" hidden="1" x14ac:dyDescent="0.2">
      <c r="A48" s="10">
        <v>0</v>
      </c>
      <c r="B48" s="26" t="s">
        <v>250</v>
      </c>
      <c r="C48" s="27" t="s">
        <v>117</v>
      </c>
      <c r="D48" s="27">
        <v>3</v>
      </c>
      <c r="E48" s="27" t="s">
        <v>117</v>
      </c>
      <c r="F48" s="71">
        <v>119.48</v>
      </c>
      <c r="G48" s="27">
        <v>358.44</v>
      </c>
      <c r="H48" s="27" t="s">
        <v>117</v>
      </c>
      <c r="I48" s="27">
        <v>0.6417684334689302</v>
      </c>
    </row>
    <row r="49" spans="1:14" hidden="1" x14ac:dyDescent="0.2">
      <c r="A49" s="10">
        <v>0</v>
      </c>
      <c r="B49" s="26" t="s">
        <v>194</v>
      </c>
      <c r="C49" s="27" t="s">
        <v>117</v>
      </c>
      <c r="D49" s="27">
        <v>0.4</v>
      </c>
      <c r="E49" s="27" t="s">
        <v>117</v>
      </c>
      <c r="F49" s="71">
        <v>227.83599999999998</v>
      </c>
      <c r="G49" s="27">
        <v>91.134399999999999</v>
      </c>
      <c r="H49" s="27" t="s">
        <v>117</v>
      </c>
      <c r="I49" s="27">
        <v>0.16317146837164065</v>
      </c>
    </row>
    <row r="50" spans="1:14" hidden="1" x14ac:dyDescent="0.2">
      <c r="A50" s="10">
        <v>0</v>
      </c>
      <c r="B50" s="26" t="s">
        <v>267</v>
      </c>
      <c r="C50" s="27" t="s">
        <v>117</v>
      </c>
      <c r="D50" s="27">
        <v>0.4</v>
      </c>
      <c r="E50" s="27" t="s">
        <v>117</v>
      </c>
      <c r="F50" s="71">
        <v>113.197</v>
      </c>
      <c r="G50" s="27">
        <v>45.278800000000004</v>
      </c>
      <c r="H50" s="27" t="s">
        <v>117</v>
      </c>
      <c r="I50" s="27">
        <v>8.1069368779580958E-2</v>
      </c>
    </row>
    <row r="51" spans="1:14" hidden="1" x14ac:dyDescent="0.2">
      <c r="A51" s="10">
        <v>0</v>
      </c>
      <c r="B51" s="26" t="s">
        <v>209</v>
      </c>
      <c r="C51" s="27" t="s">
        <v>117</v>
      </c>
      <c r="D51" s="27">
        <v>18</v>
      </c>
      <c r="E51" s="27" t="s">
        <v>117</v>
      </c>
      <c r="F51" s="71">
        <v>10.752073732718895</v>
      </c>
      <c r="G51" s="27">
        <v>193.53732718894011</v>
      </c>
      <c r="H51" s="27" t="s">
        <v>117</v>
      </c>
      <c r="I51" s="27">
        <v>0.34651865664493325</v>
      </c>
    </row>
    <row r="52" spans="1:14" x14ac:dyDescent="0.2">
      <c r="A52" s="10">
        <v>1</v>
      </c>
      <c r="B52" s="26" t="s">
        <v>265</v>
      </c>
      <c r="C52" s="27" t="s">
        <v>117</v>
      </c>
      <c r="D52" s="27">
        <v>5000</v>
      </c>
      <c r="E52" s="27" t="s">
        <v>117</v>
      </c>
      <c r="F52" s="71">
        <v>5.110424999999999E-2</v>
      </c>
      <c r="G52" s="27">
        <v>255.52124999999995</v>
      </c>
      <c r="H52" s="27" t="s">
        <v>117</v>
      </c>
      <c r="I52" s="27">
        <v>0.45749769091207132</v>
      </c>
    </row>
    <row r="53" spans="1:14" x14ac:dyDescent="0.2">
      <c r="A53" s="10">
        <v>1</v>
      </c>
      <c r="B53" s="26" t="s">
        <v>268</v>
      </c>
      <c r="C53" s="27" t="s">
        <v>117</v>
      </c>
      <c r="D53" s="27">
        <v>150</v>
      </c>
      <c r="E53" s="27" t="s">
        <v>117</v>
      </c>
      <c r="F53" s="71">
        <v>1.623855</v>
      </c>
      <c r="G53" s="27">
        <v>243.57825</v>
      </c>
      <c r="H53" s="27" t="s">
        <v>117</v>
      </c>
      <c r="I53" s="27">
        <v>0.43611436203996057</v>
      </c>
    </row>
    <row r="54" spans="1:14" x14ac:dyDescent="0.2">
      <c r="A54" s="10">
        <v>1</v>
      </c>
      <c r="B54" s="26" t="s">
        <v>252</v>
      </c>
      <c r="C54" s="27" t="s">
        <v>117</v>
      </c>
      <c r="D54" s="27">
        <v>320</v>
      </c>
      <c r="E54" s="27" t="s">
        <v>117</v>
      </c>
      <c r="F54" s="71">
        <v>0.38600000000000001</v>
      </c>
      <c r="G54" s="27">
        <v>123.52000000000001</v>
      </c>
      <c r="H54" s="27" t="s">
        <v>117</v>
      </c>
      <c r="I54" s="27">
        <v>0.2211562239205509</v>
      </c>
    </row>
    <row r="55" spans="1:14" x14ac:dyDescent="0.2">
      <c r="A55" s="10">
        <v>1</v>
      </c>
      <c r="B55" s="11" t="s">
        <v>253</v>
      </c>
      <c r="C55" s="75" t="s">
        <v>117</v>
      </c>
      <c r="D55" s="27">
        <v>5000</v>
      </c>
      <c r="E55" s="9" t="s">
        <v>117</v>
      </c>
      <c r="F55" s="28">
        <v>7.7980000000000008E-2</v>
      </c>
      <c r="G55" s="27">
        <v>389.90000000000003</v>
      </c>
      <c r="H55" s="9" t="s">
        <v>117</v>
      </c>
      <c r="I55" s="24">
        <v>0.69809594969739963</v>
      </c>
      <c r="M55" s="218">
        <v>48.737500000000004</v>
      </c>
    </row>
    <row r="56" spans="1:14" x14ac:dyDescent="0.2">
      <c r="A56" s="10">
        <v>1</v>
      </c>
      <c r="B56" s="11" t="s">
        <v>201</v>
      </c>
      <c r="C56" s="75" t="s">
        <v>117</v>
      </c>
      <c r="D56" s="27">
        <v>7143</v>
      </c>
      <c r="E56" s="9" t="s">
        <v>117</v>
      </c>
      <c r="F56" s="28">
        <v>0.06</v>
      </c>
      <c r="G56" s="27">
        <v>428.58</v>
      </c>
      <c r="H56" s="9" t="s">
        <v>117</v>
      </c>
      <c r="I56" s="24">
        <v>0.76735050556889328</v>
      </c>
      <c r="M56" s="218">
        <v>130.43478260869566</v>
      </c>
    </row>
    <row r="57" spans="1:14" s="176" customFormat="1" x14ac:dyDescent="0.2">
      <c r="A57" s="10">
        <v>1</v>
      </c>
      <c r="B57" s="11" t="s">
        <v>219</v>
      </c>
      <c r="C57" s="75" t="s">
        <v>117</v>
      </c>
      <c r="D57" s="27">
        <v>5500</v>
      </c>
      <c r="E57" s="9" t="s">
        <v>117</v>
      </c>
      <c r="F57" s="28">
        <v>4.8581792713069331E-2</v>
      </c>
      <c r="G57" s="27">
        <v>267.19985992188134</v>
      </c>
      <c r="H57" s="27" t="s">
        <v>117</v>
      </c>
      <c r="I57" s="24">
        <v>0.47840764291145904</v>
      </c>
      <c r="L57" s="63">
        <f>SUM(G58:G74)</f>
        <v>16338.358968067258</v>
      </c>
      <c r="N57" s="218" t="e">
        <v>#VALUE!</v>
      </c>
    </row>
    <row r="58" spans="1:14" x14ac:dyDescent="0.2">
      <c r="A58" s="176">
        <v>1</v>
      </c>
      <c r="B58" s="88" t="s">
        <v>157</v>
      </c>
      <c r="C58" s="167" t="s">
        <v>117</v>
      </c>
      <c r="D58" s="91" t="s">
        <v>117</v>
      </c>
      <c r="E58" s="168" t="s">
        <v>117</v>
      </c>
      <c r="F58" s="169" t="s">
        <v>117</v>
      </c>
      <c r="G58" s="91" t="s">
        <v>117</v>
      </c>
      <c r="H58" s="91">
        <v>16338.358968067258</v>
      </c>
      <c r="I58" s="95" t="s">
        <v>117</v>
      </c>
    </row>
    <row r="59" spans="1:14" x14ac:dyDescent="0.2">
      <c r="A59" s="10">
        <v>1</v>
      </c>
      <c r="B59" s="11" t="s">
        <v>158</v>
      </c>
      <c r="C59" s="75" t="s">
        <v>117</v>
      </c>
      <c r="D59" s="27">
        <v>1.6</v>
      </c>
      <c r="E59" s="9" t="s">
        <v>117</v>
      </c>
      <c r="F59" s="28">
        <v>45</v>
      </c>
      <c r="G59" s="7">
        <v>72</v>
      </c>
      <c r="H59" s="9" t="s">
        <v>117</v>
      </c>
      <c r="I59" s="24">
        <v>0.12891230668944029</v>
      </c>
    </row>
    <row r="60" spans="1:14" x14ac:dyDescent="0.2">
      <c r="A60" s="10">
        <v>1</v>
      </c>
      <c r="B60" s="11" t="s">
        <v>220</v>
      </c>
      <c r="C60" s="75" t="s">
        <v>117</v>
      </c>
      <c r="D60" s="27">
        <v>900</v>
      </c>
      <c r="E60" s="9" t="s">
        <v>117</v>
      </c>
      <c r="F60" s="28">
        <v>0.1396</v>
      </c>
      <c r="G60" s="7">
        <v>125.64</v>
      </c>
      <c r="H60" s="9" t="s">
        <v>117</v>
      </c>
      <c r="I60" s="24">
        <v>0.2249519751730733</v>
      </c>
    </row>
    <row r="61" spans="1:14" x14ac:dyDescent="0.2">
      <c r="A61" s="10">
        <v>1</v>
      </c>
      <c r="B61" s="11" t="s">
        <v>159</v>
      </c>
      <c r="C61" s="75" t="s">
        <v>117</v>
      </c>
      <c r="D61" s="27">
        <v>820</v>
      </c>
      <c r="E61" s="9" t="s">
        <v>117</v>
      </c>
      <c r="F61" s="154">
        <v>0.2</v>
      </c>
      <c r="G61" s="7">
        <v>164</v>
      </c>
      <c r="H61" s="9" t="s">
        <v>117</v>
      </c>
      <c r="I61" s="24">
        <v>0.29363358745928064</v>
      </c>
    </row>
    <row r="62" spans="1:14" x14ac:dyDescent="0.2">
      <c r="A62" s="10">
        <v>1</v>
      </c>
      <c r="B62" s="11" t="s">
        <v>160</v>
      </c>
      <c r="C62" s="75" t="s">
        <v>117</v>
      </c>
      <c r="D62" s="27">
        <v>5400000</v>
      </c>
      <c r="E62" s="9" t="s">
        <v>117</v>
      </c>
      <c r="F62" s="28">
        <v>2.5000000000000001E-4</v>
      </c>
      <c r="G62" s="7">
        <v>1350</v>
      </c>
      <c r="H62" s="9" t="s">
        <v>117</v>
      </c>
      <c r="I62" s="24">
        <v>2.4171057504270053</v>
      </c>
    </row>
    <row r="63" spans="1:14" x14ac:dyDescent="0.2">
      <c r="A63" s="10">
        <v>1</v>
      </c>
      <c r="B63" s="11" t="s">
        <v>161</v>
      </c>
      <c r="C63" s="75" t="s">
        <v>117</v>
      </c>
      <c r="D63" s="27">
        <v>50000</v>
      </c>
      <c r="E63" s="9" t="s">
        <v>117</v>
      </c>
      <c r="F63" s="28">
        <v>0.05</v>
      </c>
      <c r="G63" s="7">
        <v>2500</v>
      </c>
      <c r="H63" s="9" t="s">
        <v>117</v>
      </c>
      <c r="I63" s="24">
        <v>4.4761217600500096</v>
      </c>
    </row>
    <row r="64" spans="1:14" x14ac:dyDescent="0.2">
      <c r="A64" s="10">
        <v>1</v>
      </c>
      <c r="B64" s="11" t="s">
        <v>162</v>
      </c>
      <c r="C64" s="75" t="s">
        <v>117</v>
      </c>
      <c r="D64" s="29">
        <v>2151.75</v>
      </c>
      <c r="E64" s="9" t="s">
        <v>117</v>
      </c>
      <c r="F64" s="195">
        <v>4.5353448275862052</v>
      </c>
      <c r="G64" s="7">
        <v>9758.928232758617</v>
      </c>
      <c r="H64" s="9" t="s">
        <v>117</v>
      </c>
      <c r="I64" s="24">
        <v>17.472860406966891</v>
      </c>
    </row>
    <row r="65" spans="1:14" hidden="1" x14ac:dyDescent="0.2">
      <c r="A65" s="10">
        <v>0</v>
      </c>
      <c r="B65" s="11">
        <v>0</v>
      </c>
      <c r="C65" s="75" t="s">
        <v>117</v>
      </c>
      <c r="D65" s="29" t="s">
        <v>117</v>
      </c>
      <c r="E65" s="9" t="s">
        <v>117</v>
      </c>
      <c r="F65" s="9" t="s">
        <v>117</v>
      </c>
      <c r="G65" s="7" t="s">
        <v>117</v>
      </c>
      <c r="H65" s="9" t="s">
        <v>117</v>
      </c>
      <c r="I65" s="24" t="s">
        <v>117</v>
      </c>
    </row>
    <row r="66" spans="1:14" hidden="1" x14ac:dyDescent="0.2">
      <c r="A66" s="10">
        <v>0</v>
      </c>
      <c r="B66" s="11">
        <v>0</v>
      </c>
      <c r="C66" s="75" t="s">
        <v>117</v>
      </c>
      <c r="D66" s="29" t="s">
        <v>117</v>
      </c>
      <c r="E66" s="9" t="s">
        <v>117</v>
      </c>
      <c r="F66" s="9" t="s">
        <v>117</v>
      </c>
      <c r="G66" s="7" t="s">
        <v>117</v>
      </c>
      <c r="H66" s="9" t="s">
        <v>117</v>
      </c>
      <c r="I66" s="24" t="s">
        <v>117</v>
      </c>
    </row>
    <row r="67" spans="1:14" hidden="1" x14ac:dyDescent="0.2">
      <c r="A67" s="10">
        <v>0</v>
      </c>
      <c r="B67" s="11">
        <v>0</v>
      </c>
      <c r="C67" s="75" t="s">
        <v>117</v>
      </c>
      <c r="D67" s="29" t="s">
        <v>117</v>
      </c>
      <c r="E67" s="9" t="s">
        <v>117</v>
      </c>
      <c r="F67" s="9" t="s">
        <v>117</v>
      </c>
      <c r="G67" s="7" t="s">
        <v>117</v>
      </c>
      <c r="H67" s="9" t="s">
        <v>117</v>
      </c>
      <c r="I67" s="24" t="s">
        <v>117</v>
      </c>
    </row>
    <row r="68" spans="1:14" hidden="1" x14ac:dyDescent="0.2">
      <c r="A68" s="10">
        <v>0</v>
      </c>
      <c r="B68" s="11">
        <v>0</v>
      </c>
      <c r="C68" s="75" t="s">
        <v>117</v>
      </c>
      <c r="D68" s="29" t="s">
        <v>117</v>
      </c>
      <c r="E68" s="9" t="s">
        <v>117</v>
      </c>
      <c r="F68" s="9" t="s">
        <v>117</v>
      </c>
      <c r="G68" s="7" t="s">
        <v>117</v>
      </c>
      <c r="H68" s="9" t="s">
        <v>117</v>
      </c>
      <c r="I68" s="24" t="s">
        <v>117</v>
      </c>
    </row>
    <row r="69" spans="1:14" hidden="1" x14ac:dyDescent="0.2">
      <c r="A69" s="10">
        <v>0</v>
      </c>
      <c r="B69" s="11">
        <v>0</v>
      </c>
      <c r="C69" s="75" t="s">
        <v>117</v>
      </c>
      <c r="D69" s="29" t="s">
        <v>117</v>
      </c>
      <c r="E69" s="9" t="s">
        <v>117</v>
      </c>
      <c r="F69" s="9" t="s">
        <v>117</v>
      </c>
      <c r="G69" s="7" t="s">
        <v>117</v>
      </c>
      <c r="H69" s="9" t="s">
        <v>117</v>
      </c>
      <c r="I69" s="24" t="s">
        <v>117</v>
      </c>
    </row>
    <row r="70" spans="1:14" hidden="1" x14ac:dyDescent="0.2">
      <c r="A70" s="10">
        <v>0</v>
      </c>
      <c r="B70" s="11">
        <v>0</v>
      </c>
      <c r="C70" s="75" t="s">
        <v>117</v>
      </c>
      <c r="D70" s="29" t="s">
        <v>117</v>
      </c>
      <c r="E70" s="9" t="s">
        <v>117</v>
      </c>
      <c r="F70" s="9" t="s">
        <v>117</v>
      </c>
      <c r="G70" s="7" t="s">
        <v>117</v>
      </c>
      <c r="H70" s="9" t="s">
        <v>117</v>
      </c>
      <c r="I70" s="24" t="s">
        <v>117</v>
      </c>
    </row>
    <row r="71" spans="1:14" hidden="1" x14ac:dyDescent="0.2">
      <c r="A71" s="10">
        <v>0</v>
      </c>
      <c r="B71" s="11">
        <v>0</v>
      </c>
      <c r="C71" s="75" t="s">
        <v>117</v>
      </c>
      <c r="D71" s="29" t="s">
        <v>117</v>
      </c>
      <c r="E71" s="9" t="s">
        <v>117</v>
      </c>
      <c r="F71" s="9" t="s">
        <v>117</v>
      </c>
      <c r="G71" s="7" t="s">
        <v>117</v>
      </c>
      <c r="H71" s="9" t="s">
        <v>117</v>
      </c>
      <c r="I71" s="24" t="s">
        <v>117</v>
      </c>
    </row>
    <row r="72" spans="1:14" hidden="1" x14ac:dyDescent="0.2">
      <c r="A72" s="10">
        <v>0</v>
      </c>
      <c r="B72" s="11">
        <v>0</v>
      </c>
      <c r="C72" s="75" t="s">
        <v>117</v>
      </c>
      <c r="D72" s="29" t="s">
        <v>117</v>
      </c>
      <c r="E72" s="9" t="s">
        <v>117</v>
      </c>
      <c r="F72" s="9" t="s">
        <v>117</v>
      </c>
      <c r="G72" s="7" t="s">
        <v>117</v>
      </c>
      <c r="H72" s="9" t="s">
        <v>117</v>
      </c>
      <c r="I72" s="24" t="s">
        <v>117</v>
      </c>
    </row>
    <row r="73" spans="1:14" x14ac:dyDescent="0.2">
      <c r="A73" s="10">
        <v>1</v>
      </c>
      <c r="B73" s="11" t="s">
        <v>163</v>
      </c>
      <c r="C73" s="9" t="s">
        <v>117</v>
      </c>
      <c r="D73" s="27" t="s">
        <v>117</v>
      </c>
      <c r="E73" s="77" t="s">
        <v>117</v>
      </c>
      <c r="F73" s="71" t="s">
        <v>117</v>
      </c>
      <c r="G73" s="30">
        <v>1924</v>
      </c>
      <c r="H73" s="24" t="s">
        <v>117</v>
      </c>
      <c r="I73" s="24">
        <v>3.4448233065344875</v>
      </c>
      <c r="M73" s="218">
        <v>100</v>
      </c>
    </row>
    <row r="74" spans="1:14" x14ac:dyDescent="0.2">
      <c r="A74" s="10">
        <v>1</v>
      </c>
      <c r="B74" s="26" t="s">
        <v>164</v>
      </c>
      <c r="C74" s="24" t="s">
        <v>117</v>
      </c>
      <c r="D74" s="27" t="s">
        <v>117</v>
      </c>
      <c r="E74" s="27" t="s">
        <v>117</v>
      </c>
      <c r="F74" s="71" t="s">
        <v>117</v>
      </c>
      <c r="G74" s="27">
        <v>443.79073530864201</v>
      </c>
      <c r="H74" s="27" t="s">
        <v>117</v>
      </c>
      <c r="I74" s="27">
        <v>0.79458454688944269</v>
      </c>
      <c r="M74" s="218">
        <v>101.7181781188975</v>
      </c>
      <c r="N74" s="218"/>
    </row>
    <row r="75" spans="1:14" x14ac:dyDescent="0.2">
      <c r="A75" s="10">
        <v>1</v>
      </c>
      <c r="B75" s="94" t="s">
        <v>165</v>
      </c>
      <c r="C75" s="95" t="s">
        <v>117</v>
      </c>
      <c r="D75" s="27" t="s">
        <v>117</v>
      </c>
      <c r="E75" s="91" t="s">
        <v>117</v>
      </c>
      <c r="F75" s="93" t="s">
        <v>117</v>
      </c>
      <c r="G75" s="91" t="s">
        <v>117</v>
      </c>
      <c r="H75" s="91">
        <v>16614.716213991767</v>
      </c>
      <c r="I75" s="27" t="s">
        <v>117</v>
      </c>
      <c r="L75" s="63">
        <f>SUM(G76:G80)</f>
        <v>16614.716213991767</v>
      </c>
      <c r="N75" s="218">
        <v>101.71559200392896</v>
      </c>
    </row>
    <row r="76" spans="1:14" x14ac:dyDescent="0.2">
      <c r="A76" s="10">
        <v>1</v>
      </c>
      <c r="B76" s="26" t="s">
        <v>254</v>
      </c>
      <c r="C76" s="24" t="s">
        <v>117</v>
      </c>
      <c r="D76" s="27" t="s">
        <v>117</v>
      </c>
      <c r="E76" s="27" t="s">
        <v>117</v>
      </c>
      <c r="F76" s="71" t="s">
        <v>117</v>
      </c>
      <c r="G76" s="27">
        <v>229.13333333333335</v>
      </c>
      <c r="H76" s="27" t="s">
        <v>117</v>
      </c>
      <c r="I76" s="27">
        <v>0.41025147971445031</v>
      </c>
      <c r="M76" s="218">
        <v>100</v>
      </c>
    </row>
    <row r="77" spans="1:14" x14ac:dyDescent="0.2">
      <c r="A77" s="10">
        <v>1</v>
      </c>
      <c r="B77" s="26" t="s">
        <v>255</v>
      </c>
      <c r="C77" s="24" t="s">
        <v>117</v>
      </c>
      <c r="D77" s="27" t="s">
        <v>117</v>
      </c>
      <c r="E77" s="27" t="s">
        <v>117</v>
      </c>
      <c r="F77" s="71" t="s">
        <v>117</v>
      </c>
      <c r="G77" s="27">
        <v>9110.5448559670785</v>
      </c>
      <c r="H77" s="27" t="s">
        <v>117</v>
      </c>
      <c r="I77" s="27">
        <v>16.31196323028237</v>
      </c>
      <c r="M77" s="218">
        <v>101.74000000000001</v>
      </c>
    </row>
    <row r="78" spans="1:14" x14ac:dyDescent="0.2">
      <c r="A78" s="10">
        <v>1</v>
      </c>
      <c r="B78" s="26" t="s">
        <v>256</v>
      </c>
      <c r="C78" s="24" t="s">
        <v>117</v>
      </c>
      <c r="D78" s="27" t="s">
        <v>117</v>
      </c>
      <c r="E78" s="27" t="s">
        <v>117</v>
      </c>
      <c r="F78" s="71" t="s">
        <v>117</v>
      </c>
      <c r="G78" s="27">
        <v>2116.8618930041152</v>
      </c>
      <c r="H78" s="27" t="s">
        <v>117</v>
      </c>
      <c r="I78" s="27">
        <v>3.7901326329185503</v>
      </c>
      <c r="M78" s="218">
        <v>101.73999999999998</v>
      </c>
    </row>
    <row r="79" spans="1:14" x14ac:dyDescent="0.2">
      <c r="A79" s="10">
        <v>1</v>
      </c>
      <c r="B79" s="26" t="s">
        <v>257</v>
      </c>
      <c r="C79" s="24" t="s">
        <v>117</v>
      </c>
      <c r="D79" s="27" t="s">
        <v>117</v>
      </c>
      <c r="E79" s="27" t="s">
        <v>117</v>
      </c>
      <c r="F79" s="71" t="s">
        <v>117</v>
      </c>
      <c r="G79" s="27">
        <v>5024.1975308641968</v>
      </c>
      <c r="H79" s="27" t="s">
        <v>117</v>
      </c>
      <c r="I79" s="27">
        <v>8.9955679578763039</v>
      </c>
      <c r="M79" s="218">
        <v>101.73999999999998</v>
      </c>
    </row>
    <row r="80" spans="1:14" x14ac:dyDescent="0.2">
      <c r="A80" s="10">
        <v>1</v>
      </c>
      <c r="B80" s="26" t="s">
        <v>258</v>
      </c>
      <c r="C80" s="24" t="s">
        <v>117</v>
      </c>
      <c r="D80" s="27" t="s">
        <v>117</v>
      </c>
      <c r="E80" s="27" t="s">
        <v>117</v>
      </c>
      <c r="F80" s="71" t="s">
        <v>117</v>
      </c>
      <c r="G80" s="27">
        <v>133.97860082304527</v>
      </c>
      <c r="H80" s="27" t="s">
        <v>117</v>
      </c>
      <c r="I80" s="27">
        <v>0.23988181221003482</v>
      </c>
      <c r="M80" s="218">
        <v>101.74000000000001</v>
      </c>
    </row>
    <row r="81" spans="1:14" hidden="1" x14ac:dyDescent="0.2">
      <c r="A81" s="10">
        <v>0</v>
      </c>
      <c r="B81" s="11">
        <v>0</v>
      </c>
      <c r="C81" s="9" t="s">
        <v>117</v>
      </c>
      <c r="D81" s="29" t="s">
        <v>117</v>
      </c>
      <c r="E81" s="77" t="s">
        <v>117</v>
      </c>
      <c r="F81" s="75" t="s">
        <v>117</v>
      </c>
      <c r="G81" s="83" t="s">
        <v>117</v>
      </c>
      <c r="H81" s="9" t="s">
        <v>117</v>
      </c>
      <c r="I81" s="24" t="s">
        <v>117</v>
      </c>
    </row>
    <row r="82" spans="1:14" x14ac:dyDescent="0.2">
      <c r="A82" s="10">
        <v>1</v>
      </c>
      <c r="B82" s="94" t="s">
        <v>167</v>
      </c>
      <c r="C82" s="95" t="s">
        <v>117</v>
      </c>
      <c r="D82" s="27" t="s">
        <v>117</v>
      </c>
      <c r="E82" s="91" t="s">
        <v>117</v>
      </c>
      <c r="F82" s="93" t="s">
        <v>117</v>
      </c>
      <c r="G82" s="91" t="s">
        <v>117</v>
      </c>
      <c r="H82" s="91">
        <v>7334.7291198475468</v>
      </c>
      <c r="I82" s="27" t="s">
        <v>117</v>
      </c>
      <c r="L82" s="63">
        <f>SUM(G83:G84)</f>
        <v>7334.7291198475468</v>
      </c>
      <c r="N82" s="218">
        <v>104.1527157806738</v>
      </c>
    </row>
    <row r="83" spans="1:14" x14ac:dyDescent="0.2">
      <c r="A83" s="10">
        <v>1</v>
      </c>
      <c r="B83" s="31" t="s">
        <v>168</v>
      </c>
      <c r="C83" s="24" t="s">
        <v>117</v>
      </c>
      <c r="D83" s="27">
        <v>194.34630993548592</v>
      </c>
      <c r="E83" s="27" t="s">
        <v>117</v>
      </c>
      <c r="F83" s="71">
        <v>20.777546752711363</v>
      </c>
      <c r="G83" s="27">
        <v>4038.0395409014914</v>
      </c>
      <c r="H83" s="27" t="s">
        <v>117</v>
      </c>
      <c r="I83" s="27">
        <v>7.2299026627886063</v>
      </c>
      <c r="M83" s="218">
        <v>103.21990621740269</v>
      </c>
    </row>
    <row r="84" spans="1:14" x14ac:dyDescent="0.2">
      <c r="A84" s="10">
        <v>1</v>
      </c>
      <c r="B84" s="31" t="s">
        <v>169</v>
      </c>
      <c r="C84" s="24" t="s">
        <v>117</v>
      </c>
      <c r="D84" s="27">
        <v>533.96630896945237</v>
      </c>
      <c r="E84" s="27" t="s">
        <v>117</v>
      </c>
      <c r="F84" s="71">
        <v>6.1739655172413794</v>
      </c>
      <c r="G84" s="27">
        <v>3296.689578946055</v>
      </c>
      <c r="H84" s="27" t="s">
        <v>117</v>
      </c>
      <c r="I84" s="27">
        <v>5.9025535841802164</v>
      </c>
      <c r="M84" s="218">
        <v>105.31852316621244</v>
      </c>
    </row>
    <row r="85" spans="1:14" x14ac:dyDescent="0.2">
      <c r="A85" s="10">
        <v>1</v>
      </c>
      <c r="B85" s="94" t="s">
        <v>170</v>
      </c>
      <c r="C85" s="95" t="s">
        <v>117</v>
      </c>
      <c r="D85" s="91" t="s">
        <v>117</v>
      </c>
      <c r="E85" s="91" t="s">
        <v>117</v>
      </c>
      <c r="F85" s="93" t="s">
        <v>117</v>
      </c>
      <c r="G85" s="91" t="s">
        <v>117</v>
      </c>
      <c r="H85" s="91">
        <v>2824.4907304271392</v>
      </c>
      <c r="I85" s="27" t="s">
        <v>117</v>
      </c>
      <c r="L85" s="63">
        <f>SUM(G87:G91)</f>
        <v>2824.4907304271392</v>
      </c>
    </row>
    <row r="86" spans="1:14" hidden="1" x14ac:dyDescent="0.2">
      <c r="A86" s="10">
        <v>0</v>
      </c>
      <c r="B86" s="12" t="s">
        <v>171</v>
      </c>
      <c r="C86" s="9" t="s">
        <v>117</v>
      </c>
      <c r="D86" s="76" t="s">
        <v>117</v>
      </c>
      <c r="E86" s="77" t="s">
        <v>117</v>
      </c>
      <c r="F86" s="84" t="s">
        <v>117</v>
      </c>
      <c r="G86" s="8" t="s">
        <v>117</v>
      </c>
      <c r="H86" s="9" t="s">
        <v>117</v>
      </c>
      <c r="I86" s="24" t="s">
        <v>117</v>
      </c>
    </row>
    <row r="87" spans="1:14" x14ac:dyDescent="0.2">
      <c r="A87" s="10">
        <v>1</v>
      </c>
      <c r="B87" s="31" t="s">
        <v>172</v>
      </c>
      <c r="C87" s="24" t="s">
        <v>117</v>
      </c>
      <c r="D87" s="27" t="s">
        <v>117</v>
      </c>
      <c r="E87" s="27" t="s">
        <v>117</v>
      </c>
      <c r="F87" s="71" t="s">
        <v>117</v>
      </c>
      <c r="G87" s="27">
        <v>1075.0987174343522</v>
      </c>
      <c r="H87" s="27" t="s">
        <v>117</v>
      </c>
      <c r="I87" s="27">
        <v>1.9249091053239045</v>
      </c>
    </row>
    <row r="88" spans="1:14" x14ac:dyDescent="0.2">
      <c r="A88" s="10">
        <v>1</v>
      </c>
      <c r="B88" s="31" t="s">
        <v>173</v>
      </c>
      <c r="C88" s="24" t="s">
        <v>117</v>
      </c>
      <c r="D88" s="27" t="s">
        <v>117</v>
      </c>
      <c r="E88" s="27" t="s">
        <v>117</v>
      </c>
      <c r="F88" s="71" t="s">
        <v>117</v>
      </c>
      <c r="G88" s="27">
        <v>1197.0411950903947</v>
      </c>
      <c r="H88" s="27" t="s">
        <v>117</v>
      </c>
      <c r="I88" s="27">
        <v>2.1432408564081538</v>
      </c>
    </row>
    <row r="89" spans="1:14" x14ac:dyDescent="0.2">
      <c r="A89" s="10">
        <v>1</v>
      </c>
      <c r="B89" s="31" t="s">
        <v>174</v>
      </c>
      <c r="C89" s="24" t="s">
        <v>117</v>
      </c>
      <c r="D89" s="27" t="s">
        <v>117</v>
      </c>
      <c r="E89" s="27" t="s">
        <v>117</v>
      </c>
      <c r="F89" s="71" t="s">
        <v>117</v>
      </c>
      <c r="G89" s="27">
        <v>552.35081790239178</v>
      </c>
      <c r="H89" s="27" t="s">
        <v>117</v>
      </c>
      <c r="I89" s="27">
        <v>0.98895580607772648</v>
      </c>
    </row>
    <row r="90" spans="1:14" hidden="1" x14ac:dyDescent="0.2">
      <c r="A90" s="10">
        <v>0</v>
      </c>
      <c r="B90" s="11">
        <v>0</v>
      </c>
      <c r="C90" s="9" t="s">
        <v>117</v>
      </c>
      <c r="D90" s="9" t="s">
        <v>117</v>
      </c>
      <c r="E90" s="77" t="s">
        <v>117</v>
      </c>
      <c r="F90" s="75" t="s">
        <v>117</v>
      </c>
      <c r="G90" s="27" t="s">
        <v>117</v>
      </c>
      <c r="H90" s="26" t="s">
        <v>117</v>
      </c>
      <c r="I90" s="24" t="s">
        <v>117</v>
      </c>
    </row>
    <row r="91" spans="1:14" hidden="1" x14ac:dyDescent="0.2">
      <c r="A91" s="10">
        <v>0</v>
      </c>
      <c r="B91" s="12" t="s">
        <v>175</v>
      </c>
      <c r="C91" s="9" t="s">
        <v>117</v>
      </c>
      <c r="D91" s="85" t="s">
        <v>117</v>
      </c>
      <c r="E91" s="77" t="s">
        <v>117</v>
      </c>
      <c r="F91" s="75" t="s">
        <v>117</v>
      </c>
      <c r="G91" s="86" t="s">
        <v>117</v>
      </c>
      <c r="H91" s="9" t="s">
        <v>117</v>
      </c>
      <c r="I91" s="24" t="s">
        <v>117</v>
      </c>
    </row>
    <row r="92" spans="1:14" x14ac:dyDescent="0.2">
      <c r="A92" s="10">
        <v>1</v>
      </c>
      <c r="B92" s="31" t="s">
        <v>176</v>
      </c>
      <c r="C92" s="24" t="s">
        <v>117</v>
      </c>
      <c r="D92" s="27" t="s">
        <v>117</v>
      </c>
      <c r="E92" s="27" t="s">
        <v>117</v>
      </c>
      <c r="F92" s="71" t="s">
        <v>117</v>
      </c>
      <c r="G92" s="27">
        <v>3943.5123118853885</v>
      </c>
      <c r="H92" s="27" t="s">
        <v>117</v>
      </c>
      <c r="I92" s="27">
        <v>7.0606565081021229</v>
      </c>
      <c r="L92" s="63">
        <f>+G92</f>
        <v>3943.5123118853885</v>
      </c>
    </row>
    <row r="93" spans="1:14" hidden="1" x14ac:dyDescent="0.2">
      <c r="A93" s="10">
        <v>0</v>
      </c>
      <c r="B93" s="9">
        <v>0</v>
      </c>
      <c r="C93" s="9" t="s">
        <v>117</v>
      </c>
      <c r="D93" s="9" t="s">
        <v>117</v>
      </c>
      <c r="E93" s="77" t="s">
        <v>117</v>
      </c>
      <c r="F93" s="75" t="s">
        <v>117</v>
      </c>
      <c r="G93" s="27" t="s">
        <v>117</v>
      </c>
      <c r="H93" s="24" t="s">
        <v>117</v>
      </c>
      <c r="I93" s="24" t="s">
        <v>117</v>
      </c>
    </row>
    <row r="94" spans="1:14" x14ac:dyDescent="0.2">
      <c r="A94" s="10">
        <v>1</v>
      </c>
      <c r="B94" s="37" t="s">
        <v>4</v>
      </c>
      <c r="C94" s="38" t="s">
        <v>117</v>
      </c>
      <c r="D94" s="64" t="s">
        <v>117</v>
      </c>
      <c r="E94" s="65" t="s">
        <v>117</v>
      </c>
      <c r="F94" s="155" t="s">
        <v>117</v>
      </c>
      <c r="G94" s="39">
        <v>55851.921239337971</v>
      </c>
      <c r="H94" s="38" t="s">
        <v>117</v>
      </c>
      <c r="I94" s="38">
        <v>100.00000000000001</v>
      </c>
      <c r="L94" s="63">
        <f>SUM(L31:L92)</f>
        <v>55851.921239337971</v>
      </c>
    </row>
    <row r="95" spans="1:14" hidden="1" x14ac:dyDescent="0.2">
      <c r="A95" s="10">
        <v>0</v>
      </c>
      <c r="B95" s="12" t="s">
        <v>49</v>
      </c>
      <c r="C95" s="9" t="s">
        <v>117</v>
      </c>
      <c r="D95" s="9" t="s">
        <v>117</v>
      </c>
      <c r="E95" s="77" t="s">
        <v>117</v>
      </c>
      <c r="F95" s="75" t="s">
        <v>117</v>
      </c>
      <c r="G95" s="27" t="s">
        <v>117</v>
      </c>
      <c r="H95" s="24" t="s">
        <v>117</v>
      </c>
      <c r="I95" s="9" t="s">
        <v>117</v>
      </c>
    </row>
    <row r="96" spans="1:14" hidden="1" x14ac:dyDescent="0.2">
      <c r="A96" s="10">
        <v>0</v>
      </c>
      <c r="B96" s="76">
        <v>0</v>
      </c>
      <c r="C96" s="9" t="s">
        <v>117</v>
      </c>
      <c r="D96" s="76" t="s">
        <v>117</v>
      </c>
      <c r="E96" s="77" t="s">
        <v>117</v>
      </c>
      <c r="F96" s="77" t="s">
        <v>117</v>
      </c>
      <c r="G96" s="78" t="s">
        <v>117</v>
      </c>
      <c r="H96" s="24" t="s">
        <v>117</v>
      </c>
      <c r="I96" s="9" t="s">
        <v>117</v>
      </c>
    </row>
    <row r="97" spans="1:12" hidden="1" x14ac:dyDescent="0.2">
      <c r="A97" s="10">
        <v>0</v>
      </c>
      <c r="B97" s="76">
        <v>0</v>
      </c>
      <c r="C97" s="9" t="s">
        <v>117</v>
      </c>
      <c r="D97" s="76" t="s">
        <v>117</v>
      </c>
      <c r="E97" s="77" t="s">
        <v>117</v>
      </c>
      <c r="F97" s="77" t="s">
        <v>117</v>
      </c>
      <c r="G97" s="78" t="s">
        <v>117</v>
      </c>
      <c r="H97" s="9" t="s">
        <v>117</v>
      </c>
      <c r="I97" s="9" t="s">
        <v>117</v>
      </c>
    </row>
    <row r="98" spans="1:12" hidden="1" x14ac:dyDescent="0.2">
      <c r="A98" s="10">
        <v>0</v>
      </c>
      <c r="B98" s="76">
        <v>0</v>
      </c>
      <c r="C98" s="9" t="s">
        <v>117</v>
      </c>
      <c r="D98" s="76" t="s">
        <v>117</v>
      </c>
      <c r="E98" s="77" t="s">
        <v>117</v>
      </c>
      <c r="F98" s="77" t="s">
        <v>117</v>
      </c>
      <c r="G98" s="78" t="s">
        <v>117</v>
      </c>
      <c r="H98" s="9" t="s">
        <v>117</v>
      </c>
      <c r="I98" s="9" t="s">
        <v>117</v>
      </c>
    </row>
    <row r="99" spans="1:12" x14ac:dyDescent="0.2">
      <c r="A99" s="10">
        <v>1</v>
      </c>
      <c r="B99" s="41" t="s">
        <v>5</v>
      </c>
      <c r="C99" s="42" t="s">
        <v>117</v>
      </c>
      <c r="D99" s="66" t="s">
        <v>117</v>
      </c>
      <c r="E99" s="66" t="s">
        <v>117</v>
      </c>
      <c r="F99" s="156" t="s">
        <v>117</v>
      </c>
      <c r="G99" s="41">
        <v>55851.921239337971</v>
      </c>
      <c r="H99" s="57" t="s">
        <v>117</v>
      </c>
      <c r="I99" s="57" t="s">
        <v>117</v>
      </c>
    </row>
    <row r="100" spans="1:12" x14ac:dyDescent="0.2">
      <c r="A100" s="10">
        <v>1</v>
      </c>
      <c r="B100" s="33" t="s">
        <v>177</v>
      </c>
      <c r="C100" s="42" t="s">
        <v>117</v>
      </c>
      <c r="D100" s="67" t="s">
        <v>117</v>
      </c>
      <c r="E100" s="59" t="s">
        <v>117</v>
      </c>
      <c r="F100" s="170">
        <v>1.1170384247867595</v>
      </c>
      <c r="G100" s="35" t="s">
        <v>117</v>
      </c>
      <c r="H100" s="59" t="s">
        <v>117</v>
      </c>
      <c r="I100" s="59" t="s">
        <v>117</v>
      </c>
    </row>
    <row r="101" spans="1:12" hidden="1" x14ac:dyDescent="0.2">
      <c r="A101" s="10">
        <v>0</v>
      </c>
      <c r="B101" s="12">
        <v>0</v>
      </c>
      <c r="C101" s="9" t="s">
        <v>117</v>
      </c>
      <c r="D101" s="26" t="s">
        <v>117</v>
      </c>
      <c r="E101" s="26" t="s">
        <v>117</v>
      </c>
      <c r="F101" s="27" t="s">
        <v>117</v>
      </c>
      <c r="G101" s="30" t="s">
        <v>117</v>
      </c>
      <c r="H101" s="9" t="s">
        <v>117</v>
      </c>
      <c r="I101" s="9" t="s">
        <v>117</v>
      </c>
    </row>
    <row r="102" spans="1:12" hidden="1" x14ac:dyDescent="0.2">
      <c r="A102" s="10">
        <v>0</v>
      </c>
      <c r="B102" s="12">
        <v>0</v>
      </c>
      <c r="C102" s="87" t="s">
        <v>117</v>
      </c>
      <c r="D102" s="25" t="s">
        <v>117</v>
      </c>
      <c r="E102" s="25" t="s">
        <v>117</v>
      </c>
      <c r="F102" s="25" t="s">
        <v>117</v>
      </c>
      <c r="G102" s="40" t="s">
        <v>117</v>
      </c>
      <c r="H102" s="9" t="s">
        <v>117</v>
      </c>
      <c r="I102" s="9" t="s">
        <v>117</v>
      </c>
    </row>
    <row r="103" spans="1:12" x14ac:dyDescent="0.2">
      <c r="A103" s="10">
        <v>1</v>
      </c>
      <c r="B103" s="43" t="s">
        <v>6</v>
      </c>
      <c r="C103" s="24" t="s">
        <v>117</v>
      </c>
      <c r="D103" s="24" t="s">
        <v>117</v>
      </c>
      <c r="E103" s="26" t="s">
        <v>117</v>
      </c>
      <c r="F103" s="71" t="s">
        <v>117</v>
      </c>
      <c r="G103" s="27" t="s">
        <v>117</v>
      </c>
      <c r="H103" s="24">
        <v>1658.3137381077343</v>
      </c>
      <c r="I103" s="24" t="s">
        <v>117</v>
      </c>
    </row>
    <row r="104" spans="1:12" x14ac:dyDescent="0.2">
      <c r="A104" s="10">
        <v>1</v>
      </c>
      <c r="B104" s="43" t="s">
        <v>178</v>
      </c>
      <c r="C104" s="24" t="s">
        <v>117</v>
      </c>
      <c r="D104" s="24" t="s">
        <v>117</v>
      </c>
      <c r="E104" s="26" t="s">
        <v>117</v>
      </c>
      <c r="F104" s="71" t="s">
        <v>117</v>
      </c>
      <c r="G104" s="27" t="s">
        <v>117</v>
      </c>
      <c r="H104" s="24">
        <v>1658.3137381077343</v>
      </c>
      <c r="I104" s="24" t="s">
        <v>117</v>
      </c>
    </row>
    <row r="105" spans="1:12" x14ac:dyDescent="0.2">
      <c r="A105" s="10">
        <v>1</v>
      </c>
      <c r="B105" s="26" t="s">
        <v>179</v>
      </c>
      <c r="C105" s="24" t="s">
        <v>117</v>
      </c>
      <c r="D105" s="271">
        <v>4038.0395409014914</v>
      </c>
      <c r="E105" s="271" t="s">
        <v>117</v>
      </c>
      <c r="F105" s="271">
        <v>0.27587877877852429</v>
      </c>
      <c r="G105" s="26">
        <v>55.175755755704856</v>
      </c>
      <c r="H105" s="24" t="s">
        <v>117</v>
      </c>
      <c r="I105" s="24" t="s">
        <v>117</v>
      </c>
    </row>
    <row r="106" spans="1:12" x14ac:dyDescent="0.2">
      <c r="A106" s="10">
        <v>1</v>
      </c>
      <c r="B106" s="26" t="s">
        <v>180</v>
      </c>
      <c r="C106" s="24" t="s">
        <v>117</v>
      </c>
      <c r="D106" s="26" t="s">
        <v>117</v>
      </c>
      <c r="E106" s="26" t="s">
        <v>117</v>
      </c>
      <c r="F106" s="26">
        <v>332</v>
      </c>
      <c r="G106" s="26" t="s">
        <v>117</v>
      </c>
      <c r="H106" s="24" t="s">
        <v>117</v>
      </c>
      <c r="I106" s="24" t="s">
        <v>117</v>
      </c>
    </row>
    <row r="107" spans="1:12" x14ac:dyDescent="0.2">
      <c r="A107" s="10">
        <v>1</v>
      </c>
      <c r="B107" s="11" t="s">
        <v>181</v>
      </c>
      <c r="C107" s="9" t="s">
        <v>117</v>
      </c>
      <c r="D107" s="76">
        <v>1</v>
      </c>
      <c r="E107" s="77" t="s">
        <v>117</v>
      </c>
      <c r="F107" s="26">
        <v>169.62</v>
      </c>
      <c r="G107" s="26">
        <v>169.62</v>
      </c>
      <c r="H107" s="9" t="s">
        <v>117</v>
      </c>
      <c r="I107" s="9" t="s">
        <v>117</v>
      </c>
    </row>
    <row r="108" spans="1:12" x14ac:dyDescent="0.2">
      <c r="A108" s="10">
        <v>1</v>
      </c>
      <c r="B108" s="11" t="s">
        <v>182</v>
      </c>
      <c r="C108" s="9" t="s">
        <v>117</v>
      </c>
      <c r="D108" s="76">
        <v>1</v>
      </c>
      <c r="E108" s="77" t="s">
        <v>117</v>
      </c>
      <c r="F108" s="271">
        <v>0.56755089230060951</v>
      </c>
      <c r="G108" s="26">
        <v>96.267982352029392</v>
      </c>
      <c r="H108" s="24" t="s">
        <v>117</v>
      </c>
      <c r="I108" s="9" t="s">
        <v>117</v>
      </c>
    </row>
    <row r="109" spans="1:12" x14ac:dyDescent="0.2">
      <c r="A109" s="10">
        <v>1</v>
      </c>
      <c r="B109" s="11" t="s">
        <v>183</v>
      </c>
      <c r="C109" s="9" t="s">
        <v>117</v>
      </c>
      <c r="D109" s="76">
        <v>1</v>
      </c>
      <c r="E109" s="77" t="s">
        <v>117</v>
      </c>
      <c r="F109" s="26">
        <v>1337.25</v>
      </c>
      <c r="G109" s="26">
        <v>1337.25</v>
      </c>
      <c r="H109" s="24" t="s">
        <v>117</v>
      </c>
      <c r="I109" s="9" t="s">
        <v>117</v>
      </c>
    </row>
    <row r="110" spans="1:12" hidden="1" x14ac:dyDescent="0.2">
      <c r="A110" s="10">
        <v>0</v>
      </c>
      <c r="B110" s="11" t="s">
        <v>184</v>
      </c>
      <c r="C110" s="9" t="s">
        <v>117</v>
      </c>
      <c r="D110" s="76" t="s">
        <v>117</v>
      </c>
      <c r="E110" s="77" t="s">
        <v>117</v>
      </c>
      <c r="F110" s="77" t="s">
        <v>117</v>
      </c>
      <c r="G110" s="78" t="s">
        <v>117</v>
      </c>
      <c r="H110" s="9" t="s">
        <v>117</v>
      </c>
      <c r="I110" s="9" t="s">
        <v>117</v>
      </c>
    </row>
    <row r="111" spans="1:12" hidden="1" x14ac:dyDescent="0.2">
      <c r="A111" s="10">
        <v>0</v>
      </c>
      <c r="B111" s="88" t="s">
        <v>185</v>
      </c>
      <c r="C111" s="9" t="s">
        <v>117</v>
      </c>
      <c r="D111" s="76" t="s">
        <v>117</v>
      </c>
      <c r="E111" s="77" t="s">
        <v>117</v>
      </c>
      <c r="F111" s="85" t="s">
        <v>117</v>
      </c>
      <c r="G111" s="89" t="s">
        <v>117</v>
      </c>
      <c r="H111" s="24" t="s">
        <v>117</v>
      </c>
      <c r="I111" s="9" t="s">
        <v>117</v>
      </c>
    </row>
    <row r="112" spans="1:12" x14ac:dyDescent="0.2">
      <c r="A112" s="10">
        <v>1</v>
      </c>
      <c r="B112" s="33" t="s">
        <v>7</v>
      </c>
      <c r="C112" s="34" t="s">
        <v>117</v>
      </c>
      <c r="D112" s="34" t="s">
        <v>117</v>
      </c>
      <c r="E112" s="35" t="s">
        <v>117</v>
      </c>
      <c r="F112" s="157" t="s">
        <v>117</v>
      </c>
      <c r="G112" s="36">
        <v>54193.607501230239</v>
      </c>
      <c r="H112" s="35" t="s">
        <v>117</v>
      </c>
      <c r="I112" s="34" t="s">
        <v>117</v>
      </c>
      <c r="L112" s="63" t="e">
        <f>+L94-G105-G106</f>
        <v>#VALUE!</v>
      </c>
    </row>
    <row r="113" spans="1:14" x14ac:dyDescent="0.2">
      <c r="A113" s="10">
        <v>1</v>
      </c>
      <c r="B113" s="33" t="s">
        <v>8</v>
      </c>
      <c r="C113" s="42" t="s">
        <v>117</v>
      </c>
      <c r="D113" s="42" t="s">
        <v>117</v>
      </c>
      <c r="E113" s="41" t="s">
        <v>117</v>
      </c>
      <c r="F113" s="158">
        <v>1.0838721500246047</v>
      </c>
      <c r="G113" s="60" t="s">
        <v>117</v>
      </c>
      <c r="H113" s="42" t="s">
        <v>117</v>
      </c>
      <c r="I113" s="42" t="s">
        <v>117</v>
      </c>
      <c r="L113" s="244" t="e">
        <f>L112/G9-F113</f>
        <v>#VALUE!</v>
      </c>
      <c r="N113" s="10">
        <v>100.24082307488351</v>
      </c>
    </row>
    <row r="115" spans="1:14" x14ac:dyDescent="0.2">
      <c r="B115" s="176" t="s">
        <v>57</v>
      </c>
    </row>
  </sheetData>
  <autoFilter ref="A1:H113">
    <filterColumn colId="0">
      <filters>
        <filter val="1"/>
      </filters>
    </filterColumn>
  </autoFilter>
  <phoneticPr fontId="41" type="noConversion"/>
  <conditionalFormatting sqref="E25:E26 D22:D26 F22:I26 E22:E23 D20:I21 C33 D27:I27 E74:I80 I55:I73 I81 C3:I3 I86 D87:I89 I90:I91 I93 D92:I92 D31:I54 E82:I85 D55:D85 E55:H72">
    <cfRule type="cellIs" dxfId="3" priority="1" stopIfTrue="1" operator="equal">
      <formula>0</formula>
    </cfRule>
  </conditionalFormatting>
  <pageMargins left="0.75" right="0.75" top="1" bottom="1" header="0" footer="0"/>
  <pageSetup paperSize="9" scale="79" orientation="portrait" r:id="rId1"/>
  <headerFooter alignWithMargins="0"/>
  <colBreaks count="1" manualBreakCount="1">
    <brk id="9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O115"/>
  <sheetViews>
    <sheetView workbookViewId="0"/>
  </sheetViews>
  <sheetFormatPr defaultRowHeight="12" x14ac:dyDescent="0.2"/>
  <cols>
    <col min="1" max="1" width="3.28515625" style="10" customWidth="1"/>
    <col min="2" max="2" width="40.7109375" style="10" customWidth="1"/>
    <col min="3" max="3" width="4.85546875" style="10" customWidth="1"/>
    <col min="4" max="4" width="9.140625" style="10"/>
    <col min="5" max="5" width="2.5703125" style="10" customWidth="1"/>
    <col min="6" max="6" width="9.7109375" style="10" customWidth="1"/>
    <col min="7" max="7" width="9.140625" style="10"/>
    <col min="8" max="8" width="7.140625" style="10" customWidth="1"/>
    <col min="9" max="9" width="9.140625" style="23"/>
    <col min="10" max="11" width="9.140625" style="10"/>
    <col min="12" max="15" width="9.140625" style="10" hidden="1" customWidth="1"/>
    <col min="16" max="17" width="9.140625" style="10" customWidth="1"/>
    <col min="18" max="16384" width="9.140625" style="10"/>
  </cols>
  <sheetData>
    <row r="1" spans="1:9" x14ac:dyDescent="0.2">
      <c r="C1" s="10">
        <v>2</v>
      </c>
      <c r="D1" s="10">
        <v>3</v>
      </c>
      <c r="F1" s="10">
        <v>6</v>
      </c>
      <c r="G1" s="10">
        <v>7</v>
      </c>
      <c r="H1" s="10">
        <v>8</v>
      </c>
    </row>
    <row r="2" spans="1:9" hidden="1" x14ac:dyDescent="0.2"/>
    <row r="3" spans="1:9" x14ac:dyDescent="0.2">
      <c r="A3" s="10">
        <v>1</v>
      </c>
      <c r="B3" s="95" t="s">
        <v>116</v>
      </c>
      <c r="C3" s="27" t="s">
        <v>117</v>
      </c>
      <c r="D3" s="27" t="s">
        <v>117</v>
      </c>
      <c r="E3" s="27"/>
      <c r="F3" s="27" t="s">
        <v>117</v>
      </c>
      <c r="G3" s="27" t="s">
        <v>117</v>
      </c>
      <c r="H3" s="27" t="s">
        <v>117</v>
      </c>
      <c r="I3" s="27" t="s">
        <v>117</v>
      </c>
    </row>
    <row r="4" spans="1:9" x14ac:dyDescent="0.2">
      <c r="A4" s="10">
        <v>1</v>
      </c>
      <c r="B4" s="95" t="s">
        <v>0</v>
      </c>
      <c r="C4" s="24" t="s">
        <v>117</v>
      </c>
      <c r="D4" s="24" t="s">
        <v>117</v>
      </c>
      <c r="E4" s="24"/>
      <c r="F4" s="24" t="s">
        <v>117</v>
      </c>
      <c r="G4" s="24" t="s">
        <v>117</v>
      </c>
      <c r="H4" s="24" t="s">
        <v>117</v>
      </c>
      <c r="I4" s="25" t="s">
        <v>117</v>
      </c>
    </row>
    <row r="5" spans="1:9" x14ac:dyDescent="0.2">
      <c r="A5" s="10">
        <v>1</v>
      </c>
      <c r="B5" s="24" t="s">
        <v>117</v>
      </c>
      <c r="C5" s="24" t="s">
        <v>117</v>
      </c>
      <c r="D5" s="61" t="s">
        <v>117</v>
      </c>
      <c r="E5" s="62"/>
      <c r="F5" s="62" t="s">
        <v>117</v>
      </c>
      <c r="G5" s="175" t="s">
        <v>118</v>
      </c>
      <c r="H5" s="62"/>
      <c r="I5" s="61" t="s">
        <v>117</v>
      </c>
    </row>
    <row r="6" spans="1:9" x14ac:dyDescent="0.2">
      <c r="A6" s="10">
        <v>1</v>
      </c>
      <c r="B6" s="79" t="s">
        <v>119</v>
      </c>
      <c r="C6" s="24" t="s">
        <v>117</v>
      </c>
      <c r="D6" s="61" t="s">
        <v>117</v>
      </c>
      <c r="E6" s="62"/>
      <c r="F6" s="62" t="s">
        <v>117</v>
      </c>
      <c r="G6" s="62" t="s">
        <v>117</v>
      </c>
      <c r="H6" s="62" t="s">
        <v>117</v>
      </c>
      <c r="I6" s="61" t="s">
        <v>117</v>
      </c>
    </row>
    <row r="7" spans="1:9" x14ac:dyDescent="0.2">
      <c r="A7" s="10">
        <v>1</v>
      </c>
      <c r="B7" s="95" t="s">
        <v>90</v>
      </c>
      <c r="C7" s="24" t="s">
        <v>117</v>
      </c>
      <c r="D7" s="61" t="s">
        <v>117</v>
      </c>
      <c r="E7" s="62"/>
      <c r="F7" s="62" t="s">
        <v>117</v>
      </c>
      <c r="G7" s="62" t="s">
        <v>117</v>
      </c>
      <c r="H7" s="62" t="s">
        <v>117</v>
      </c>
      <c r="I7" s="61" t="s">
        <v>117</v>
      </c>
    </row>
    <row r="8" spans="1:9" x14ac:dyDescent="0.2">
      <c r="A8" s="10">
        <v>1</v>
      </c>
      <c r="B8" s="24" t="s">
        <v>117</v>
      </c>
      <c r="C8" s="24" t="s">
        <v>117</v>
      </c>
      <c r="D8" s="61" t="s">
        <v>117</v>
      </c>
      <c r="E8" s="62"/>
      <c r="F8" s="62" t="s">
        <v>117</v>
      </c>
      <c r="G8" s="62" t="s">
        <v>117</v>
      </c>
      <c r="H8" s="62" t="s">
        <v>117</v>
      </c>
      <c r="I8" s="61" t="s">
        <v>117</v>
      </c>
    </row>
    <row r="9" spans="1:9" x14ac:dyDescent="0.2">
      <c r="A9" s="10">
        <v>1</v>
      </c>
      <c r="B9" s="95" t="s">
        <v>120</v>
      </c>
      <c r="C9" s="95" t="s">
        <v>117</v>
      </c>
      <c r="D9" s="101" t="s">
        <v>117</v>
      </c>
      <c r="E9" s="102"/>
      <c r="F9" s="102" t="s">
        <v>117</v>
      </c>
      <c r="G9" s="144">
        <v>25000</v>
      </c>
      <c r="H9" s="145" t="s">
        <v>1</v>
      </c>
      <c r="I9" s="61" t="s">
        <v>117</v>
      </c>
    </row>
    <row r="10" spans="1:9" x14ac:dyDescent="0.2">
      <c r="A10" s="10">
        <v>1</v>
      </c>
      <c r="B10" s="24" t="s">
        <v>117</v>
      </c>
      <c r="C10" s="24" t="s">
        <v>117</v>
      </c>
      <c r="D10" s="61" t="s">
        <v>117</v>
      </c>
      <c r="E10" s="62"/>
      <c r="F10" s="62" t="s">
        <v>117</v>
      </c>
      <c r="G10" s="96" t="s">
        <v>117</v>
      </c>
      <c r="H10" s="97" t="s">
        <v>117</v>
      </c>
      <c r="I10" s="61" t="s">
        <v>117</v>
      </c>
    </row>
    <row r="11" spans="1:9" x14ac:dyDescent="0.2">
      <c r="A11" s="10">
        <v>1</v>
      </c>
      <c r="B11" s="24" t="s">
        <v>121</v>
      </c>
      <c r="C11" s="24" t="s">
        <v>117</v>
      </c>
      <c r="D11" s="61" t="s">
        <v>117</v>
      </c>
      <c r="E11" s="62"/>
      <c r="F11" s="62" t="s">
        <v>117</v>
      </c>
      <c r="G11" s="96">
        <v>27777.777777777777</v>
      </c>
      <c r="H11" s="97" t="s">
        <v>1</v>
      </c>
      <c r="I11" s="61" t="s">
        <v>117</v>
      </c>
    </row>
    <row r="12" spans="1:9" x14ac:dyDescent="0.2">
      <c r="A12" s="10">
        <v>1</v>
      </c>
      <c r="B12" s="24" t="s">
        <v>122</v>
      </c>
      <c r="C12" s="24" t="s">
        <v>117</v>
      </c>
      <c r="D12" s="61" t="s">
        <v>117</v>
      </c>
      <c r="E12" s="62"/>
      <c r="F12" s="62" t="s">
        <v>117</v>
      </c>
      <c r="G12" s="40">
        <v>10</v>
      </c>
      <c r="H12" s="73" t="s">
        <v>2</v>
      </c>
      <c r="I12" s="61" t="s">
        <v>117</v>
      </c>
    </row>
    <row r="13" spans="1:9" hidden="1" x14ac:dyDescent="0.2">
      <c r="A13" s="10">
        <v>0</v>
      </c>
      <c r="B13" s="24" t="s">
        <v>117</v>
      </c>
      <c r="C13" s="24" t="s">
        <v>117</v>
      </c>
      <c r="D13" s="61" t="s">
        <v>117</v>
      </c>
      <c r="E13" s="62" t="s">
        <v>117</v>
      </c>
      <c r="F13" s="62" t="s">
        <v>117</v>
      </c>
      <c r="G13" s="62" t="s">
        <v>117</v>
      </c>
      <c r="H13" s="62" t="s">
        <v>117</v>
      </c>
      <c r="I13" s="61" t="s">
        <v>117</v>
      </c>
    </row>
    <row r="14" spans="1:9" x14ac:dyDescent="0.2">
      <c r="A14" s="10">
        <v>1</v>
      </c>
      <c r="B14" s="24" t="s">
        <v>117</v>
      </c>
      <c r="C14" s="24" t="s">
        <v>117</v>
      </c>
      <c r="D14" s="61" t="s">
        <v>117</v>
      </c>
      <c r="E14" s="62"/>
      <c r="F14" s="62" t="s">
        <v>117</v>
      </c>
      <c r="G14" s="40" t="s">
        <v>117</v>
      </c>
      <c r="H14" s="73" t="s">
        <v>117</v>
      </c>
      <c r="I14" s="61" t="s">
        <v>117</v>
      </c>
    </row>
    <row r="15" spans="1:9" x14ac:dyDescent="0.2">
      <c r="A15" s="10">
        <v>1</v>
      </c>
      <c r="B15" s="24" t="s">
        <v>123</v>
      </c>
      <c r="C15" s="24" t="s">
        <v>117</v>
      </c>
      <c r="D15" s="61" t="s">
        <v>117</v>
      </c>
      <c r="E15" s="62"/>
      <c r="F15" s="62" t="s">
        <v>117</v>
      </c>
      <c r="G15" s="248">
        <v>0.5</v>
      </c>
      <c r="H15" s="73" t="s">
        <v>3</v>
      </c>
      <c r="I15" s="61" t="s">
        <v>117</v>
      </c>
    </row>
    <row r="16" spans="1:9" x14ac:dyDescent="0.2">
      <c r="A16" s="10">
        <v>1</v>
      </c>
      <c r="B16" s="24" t="s">
        <v>124</v>
      </c>
      <c r="C16" s="24" t="s">
        <v>117</v>
      </c>
      <c r="D16" s="61" t="s">
        <v>117</v>
      </c>
      <c r="E16" s="62"/>
      <c r="F16" s="62" t="s">
        <v>117</v>
      </c>
      <c r="G16" s="40">
        <v>1</v>
      </c>
      <c r="H16" s="73" t="s">
        <v>125</v>
      </c>
      <c r="I16" s="61" t="s">
        <v>117</v>
      </c>
    </row>
    <row r="17" spans="1:12" x14ac:dyDescent="0.2">
      <c r="A17" s="10">
        <v>1</v>
      </c>
      <c r="B17" s="24" t="s">
        <v>117</v>
      </c>
      <c r="C17" s="24" t="s">
        <v>117</v>
      </c>
      <c r="D17" s="61" t="s">
        <v>117</v>
      </c>
      <c r="E17" s="62"/>
      <c r="F17" s="62" t="s">
        <v>117</v>
      </c>
      <c r="G17" s="40" t="s">
        <v>117</v>
      </c>
      <c r="H17" s="73" t="s">
        <v>117</v>
      </c>
      <c r="I17" s="61" t="s">
        <v>117</v>
      </c>
    </row>
    <row r="18" spans="1:12" x14ac:dyDescent="0.2">
      <c r="A18" s="10">
        <v>1</v>
      </c>
      <c r="B18" s="24" t="s">
        <v>126</v>
      </c>
      <c r="C18" s="25" t="s">
        <v>117</v>
      </c>
      <c r="D18" s="25" t="s">
        <v>117</v>
      </c>
      <c r="E18" s="25" t="s">
        <v>117</v>
      </c>
      <c r="F18" s="25" t="s">
        <v>117</v>
      </c>
      <c r="G18" s="40">
        <v>7.9408000000000003</v>
      </c>
      <c r="H18" s="73" t="s">
        <v>2</v>
      </c>
      <c r="I18" s="25" t="s">
        <v>117</v>
      </c>
    </row>
    <row r="19" spans="1:12" x14ac:dyDescent="0.2">
      <c r="A19" s="10">
        <v>1</v>
      </c>
      <c r="B19" s="24" t="s">
        <v>117</v>
      </c>
      <c r="C19" s="25" t="s">
        <v>117</v>
      </c>
      <c r="D19" s="61" t="s">
        <v>117</v>
      </c>
      <c r="E19" s="62" t="s">
        <v>117</v>
      </c>
      <c r="F19" s="62" t="s">
        <v>117</v>
      </c>
      <c r="G19" s="62" t="s">
        <v>117</v>
      </c>
      <c r="H19" s="62" t="s">
        <v>117</v>
      </c>
      <c r="I19" s="61" t="s">
        <v>117</v>
      </c>
    </row>
    <row r="20" spans="1:12" hidden="1" x14ac:dyDescent="0.2">
      <c r="A20" s="10">
        <v>0</v>
      </c>
      <c r="B20" s="24" t="s">
        <v>117</v>
      </c>
      <c r="C20" s="27" t="s">
        <v>117</v>
      </c>
      <c r="D20" s="27" t="s">
        <v>117</v>
      </c>
      <c r="E20" s="24" t="s">
        <v>117</v>
      </c>
      <c r="F20" s="28" t="s">
        <v>117</v>
      </c>
      <c r="G20" s="27" t="s">
        <v>117</v>
      </c>
      <c r="H20" s="24" t="s">
        <v>117</v>
      </c>
      <c r="I20" s="25" t="s">
        <v>117</v>
      </c>
    </row>
    <row r="21" spans="1:12" x14ac:dyDescent="0.2">
      <c r="A21" s="10">
        <v>1</v>
      </c>
      <c r="B21" s="24" t="s">
        <v>128</v>
      </c>
      <c r="C21" s="27" t="s">
        <v>117</v>
      </c>
      <c r="D21" s="27" t="s">
        <v>117</v>
      </c>
      <c r="E21" s="24" t="s">
        <v>117</v>
      </c>
      <c r="F21" s="24" t="s">
        <v>117</v>
      </c>
      <c r="G21" s="200">
        <v>66000</v>
      </c>
      <c r="H21" s="24" t="s">
        <v>129</v>
      </c>
      <c r="I21" s="24" t="s">
        <v>117</v>
      </c>
    </row>
    <row r="22" spans="1:12" hidden="1" x14ac:dyDescent="0.2">
      <c r="A22" s="10">
        <v>0</v>
      </c>
      <c r="B22" s="24" t="s">
        <v>117</v>
      </c>
      <c r="C22" s="27" t="s">
        <v>117</v>
      </c>
      <c r="D22" s="29" t="s">
        <v>117</v>
      </c>
      <c r="E22" s="24" t="s">
        <v>117</v>
      </c>
      <c r="F22" s="28" t="s">
        <v>117</v>
      </c>
      <c r="G22" s="27" t="s">
        <v>117</v>
      </c>
      <c r="H22" s="24" t="s">
        <v>117</v>
      </c>
      <c r="I22" s="24" t="s">
        <v>117</v>
      </c>
    </row>
    <row r="23" spans="1:12" hidden="1" x14ac:dyDescent="0.2">
      <c r="A23" s="10">
        <v>0</v>
      </c>
      <c r="B23" s="24" t="s">
        <v>117</v>
      </c>
      <c r="C23" s="27" t="s">
        <v>117</v>
      </c>
      <c r="D23" s="29" t="s">
        <v>117</v>
      </c>
      <c r="E23" s="24" t="s">
        <v>117</v>
      </c>
      <c r="F23" s="28" t="s">
        <v>117</v>
      </c>
      <c r="G23" s="27" t="s">
        <v>117</v>
      </c>
      <c r="H23" s="24" t="s">
        <v>117</v>
      </c>
      <c r="I23" s="24" t="s">
        <v>117</v>
      </c>
    </row>
    <row r="24" spans="1:12" ht="13.5" hidden="1" x14ac:dyDescent="0.2">
      <c r="A24" s="10">
        <v>0</v>
      </c>
      <c r="B24" s="24" t="s">
        <v>117</v>
      </c>
      <c r="C24" s="27" t="s">
        <v>117</v>
      </c>
      <c r="D24" s="29" t="s">
        <v>117</v>
      </c>
      <c r="E24" s="58" t="s">
        <v>117</v>
      </c>
      <c r="F24" s="28" t="s">
        <v>117</v>
      </c>
      <c r="G24" s="27" t="s">
        <v>117</v>
      </c>
      <c r="H24" s="24" t="s">
        <v>117</v>
      </c>
      <c r="I24" s="24" t="s">
        <v>117</v>
      </c>
    </row>
    <row r="25" spans="1:12" hidden="1" x14ac:dyDescent="0.2">
      <c r="A25" s="10">
        <v>0</v>
      </c>
      <c r="B25" s="24" t="s">
        <v>117</v>
      </c>
      <c r="C25" s="27" t="s">
        <v>117</v>
      </c>
      <c r="D25" s="27" t="s">
        <v>117</v>
      </c>
      <c r="E25" s="24" t="s">
        <v>117</v>
      </c>
      <c r="F25" s="28" t="s">
        <v>117</v>
      </c>
      <c r="G25" s="27" t="s">
        <v>117</v>
      </c>
      <c r="H25" s="24" t="s">
        <v>117</v>
      </c>
      <c r="I25" s="24" t="s">
        <v>117</v>
      </c>
    </row>
    <row r="26" spans="1:12" hidden="1" x14ac:dyDescent="0.2">
      <c r="A26" s="10">
        <v>0</v>
      </c>
      <c r="B26" s="24" t="s">
        <v>117</v>
      </c>
      <c r="C26" s="27" t="s">
        <v>117</v>
      </c>
      <c r="D26" s="29" t="s">
        <v>117</v>
      </c>
      <c r="E26" s="24" t="s">
        <v>117</v>
      </c>
      <c r="F26" s="28" t="s">
        <v>117</v>
      </c>
      <c r="G26" s="27" t="s">
        <v>117</v>
      </c>
      <c r="H26" s="24" t="s">
        <v>117</v>
      </c>
      <c r="I26" s="24" t="s">
        <v>117</v>
      </c>
    </row>
    <row r="27" spans="1:12" hidden="1" x14ac:dyDescent="0.2">
      <c r="A27" s="10">
        <v>0</v>
      </c>
      <c r="B27" s="24" t="s">
        <v>117</v>
      </c>
      <c r="C27" s="27" t="s">
        <v>117</v>
      </c>
      <c r="D27" s="27" t="s">
        <v>117</v>
      </c>
      <c r="E27" s="24" t="s">
        <v>117</v>
      </c>
      <c r="F27" s="28" t="s">
        <v>117</v>
      </c>
      <c r="G27" s="27" t="s">
        <v>117</v>
      </c>
      <c r="H27" s="24" t="s">
        <v>117</v>
      </c>
      <c r="I27" s="24" t="s">
        <v>117</v>
      </c>
    </row>
    <row r="28" spans="1:12" x14ac:dyDescent="0.2">
      <c r="A28" s="10">
        <v>1</v>
      </c>
      <c r="B28" s="24"/>
      <c r="C28" s="27" t="s">
        <v>117</v>
      </c>
      <c r="D28" s="61" t="s">
        <v>117</v>
      </c>
      <c r="E28" s="62"/>
      <c r="F28" s="62" t="s">
        <v>117</v>
      </c>
      <c r="G28" s="62" t="s">
        <v>117</v>
      </c>
      <c r="H28" s="62" t="s">
        <v>117</v>
      </c>
      <c r="I28" s="61" t="s">
        <v>117</v>
      </c>
      <c r="L28" s="10" t="s">
        <v>9</v>
      </c>
    </row>
    <row r="29" spans="1:12" x14ac:dyDescent="0.2">
      <c r="A29" s="10">
        <v>1</v>
      </c>
      <c r="B29" s="159">
        <v>0</v>
      </c>
      <c r="C29" s="160" t="s">
        <v>117</v>
      </c>
      <c r="D29" s="161" t="s">
        <v>130</v>
      </c>
      <c r="E29" s="162"/>
      <c r="F29" s="162" t="s">
        <v>131</v>
      </c>
      <c r="G29" s="162" t="s">
        <v>132</v>
      </c>
      <c r="H29" s="162" t="s">
        <v>117</v>
      </c>
      <c r="I29" s="161" t="s">
        <v>133</v>
      </c>
    </row>
    <row r="30" spans="1:12" x14ac:dyDescent="0.2">
      <c r="A30" s="10">
        <v>1</v>
      </c>
      <c r="B30" s="163" t="s">
        <v>134</v>
      </c>
      <c r="C30" s="164" t="s">
        <v>117</v>
      </c>
      <c r="D30" s="165" t="s">
        <v>3</v>
      </c>
      <c r="E30" s="165"/>
      <c r="F30" s="165" t="s">
        <v>135</v>
      </c>
      <c r="G30" s="165" t="s">
        <v>108</v>
      </c>
      <c r="H30" s="165" t="s">
        <v>117</v>
      </c>
      <c r="I30" s="166" t="s">
        <v>136</v>
      </c>
    </row>
    <row r="31" spans="1:12" hidden="1" x14ac:dyDescent="0.2">
      <c r="A31" s="10">
        <v>0</v>
      </c>
      <c r="B31" s="32" t="s">
        <v>137</v>
      </c>
      <c r="C31" s="27" t="s">
        <v>117</v>
      </c>
      <c r="D31" s="27" t="s">
        <v>117</v>
      </c>
      <c r="E31" s="27"/>
      <c r="F31" s="27" t="s">
        <v>117</v>
      </c>
      <c r="G31" s="27" t="s">
        <v>117</v>
      </c>
      <c r="H31" s="27" t="s">
        <v>117</v>
      </c>
      <c r="I31" s="27" t="s">
        <v>117</v>
      </c>
      <c r="L31" s="63" t="str">
        <f>+H31</f>
        <v/>
      </c>
    </row>
    <row r="32" spans="1:12" hidden="1" x14ac:dyDescent="0.2">
      <c r="A32" s="10">
        <v>0</v>
      </c>
      <c r="B32" s="11" t="s">
        <v>274</v>
      </c>
      <c r="C32" s="75" t="s">
        <v>117</v>
      </c>
      <c r="D32" s="7" t="s">
        <v>117</v>
      </c>
      <c r="E32" s="9" t="s">
        <v>117</v>
      </c>
      <c r="F32" s="81" t="s">
        <v>117</v>
      </c>
      <c r="G32" s="24" t="s">
        <v>117</v>
      </c>
      <c r="H32" s="24" t="s">
        <v>117</v>
      </c>
      <c r="I32" s="24" t="s">
        <v>117</v>
      </c>
    </row>
    <row r="33" spans="1:14" x14ac:dyDescent="0.2">
      <c r="A33" s="10">
        <v>1</v>
      </c>
      <c r="B33" s="43" t="s">
        <v>140</v>
      </c>
      <c r="C33" s="91" t="s">
        <v>117</v>
      </c>
      <c r="D33" s="92" t="s">
        <v>117</v>
      </c>
      <c r="E33" s="91"/>
      <c r="F33" s="91" t="s">
        <v>117</v>
      </c>
      <c r="G33" s="91" t="s">
        <v>117</v>
      </c>
      <c r="H33" s="91">
        <v>6829.9808365073432</v>
      </c>
      <c r="I33" s="91" t="s">
        <v>117</v>
      </c>
      <c r="L33" s="10">
        <f>SUBTOTAL(9,G34:G49)</f>
        <v>6829.9808365073441</v>
      </c>
      <c r="M33" s="63"/>
      <c r="N33" s="10">
        <v>91.463152949495125</v>
      </c>
    </row>
    <row r="34" spans="1:14" x14ac:dyDescent="0.2">
      <c r="A34" s="10">
        <v>1</v>
      </c>
      <c r="B34" s="26" t="s">
        <v>141</v>
      </c>
      <c r="C34" s="27" t="s">
        <v>117</v>
      </c>
      <c r="D34" s="27">
        <v>66000</v>
      </c>
      <c r="E34" s="27"/>
      <c r="F34" s="71">
        <v>1.54E-2</v>
      </c>
      <c r="G34" s="27">
        <v>1016.4</v>
      </c>
      <c r="H34" s="27" t="s">
        <v>117</v>
      </c>
      <c r="I34" s="27">
        <v>4.0870034044780423</v>
      </c>
      <c r="M34" s="10">
        <v>101.9867549668874</v>
      </c>
    </row>
    <row r="35" spans="1:14" x14ac:dyDescent="0.2">
      <c r="A35" s="10">
        <v>1</v>
      </c>
      <c r="B35" s="26" t="s">
        <v>142</v>
      </c>
      <c r="C35" s="27" t="s">
        <v>117</v>
      </c>
      <c r="D35" s="27">
        <v>66000</v>
      </c>
      <c r="E35" s="27"/>
      <c r="F35" s="71">
        <v>2.9899999999999999E-2</v>
      </c>
      <c r="G35" s="27">
        <v>1973.3999999999999</v>
      </c>
      <c r="H35" s="27" t="s">
        <v>117</v>
      </c>
      <c r="I35" s="27">
        <v>7.9351559606424331</v>
      </c>
      <c r="M35" s="10">
        <v>75.696202531645568</v>
      </c>
    </row>
    <row r="36" spans="1:14" x14ac:dyDescent="0.2">
      <c r="A36" s="10">
        <v>1</v>
      </c>
      <c r="B36" s="26" t="s">
        <v>143</v>
      </c>
      <c r="C36" s="27" t="s">
        <v>117</v>
      </c>
      <c r="D36" s="27">
        <v>2</v>
      </c>
      <c r="E36" s="27"/>
      <c r="F36" s="71">
        <v>4.76</v>
      </c>
      <c r="G36" s="27">
        <v>9.52</v>
      </c>
      <c r="H36" s="27" t="s">
        <v>117</v>
      </c>
      <c r="I36" s="27">
        <v>3.8280472659022985E-2</v>
      </c>
    </row>
    <row r="37" spans="1:14" x14ac:dyDescent="0.2">
      <c r="A37" s="10">
        <v>1</v>
      </c>
      <c r="B37" s="26" t="s">
        <v>144</v>
      </c>
      <c r="C37" s="27" t="s">
        <v>117</v>
      </c>
      <c r="D37" s="27">
        <v>1.3</v>
      </c>
      <c r="E37" s="27"/>
      <c r="F37" s="71">
        <v>5.76</v>
      </c>
      <c r="G37" s="27">
        <v>7.4879999999999995</v>
      </c>
      <c r="H37" s="27" t="s">
        <v>117</v>
      </c>
      <c r="I37" s="27">
        <v>3.0109682696508835E-2</v>
      </c>
    </row>
    <row r="38" spans="1:14" x14ac:dyDescent="0.2">
      <c r="A38" s="10">
        <v>1</v>
      </c>
      <c r="B38" s="11" t="s">
        <v>146</v>
      </c>
      <c r="C38" s="75" t="s">
        <v>117</v>
      </c>
      <c r="D38" s="27">
        <v>573.44813885792144</v>
      </c>
      <c r="E38" s="9" t="s">
        <v>117</v>
      </c>
      <c r="F38" s="28">
        <v>0.30016593609288528</v>
      </c>
      <c r="G38" s="27">
        <v>172.12959740101084</v>
      </c>
      <c r="H38" s="24" t="s">
        <v>117</v>
      </c>
      <c r="I38" s="24">
        <v>0.69214310368886867</v>
      </c>
    </row>
    <row r="39" spans="1:14" hidden="1" x14ac:dyDescent="0.2">
      <c r="A39" s="10">
        <v>0</v>
      </c>
      <c r="B39" s="11" t="s">
        <v>53</v>
      </c>
      <c r="C39" s="75" t="s">
        <v>117</v>
      </c>
      <c r="D39" s="82">
        <v>59.986111111111107</v>
      </c>
      <c r="E39" s="9" t="s">
        <v>117</v>
      </c>
      <c r="F39" s="13" t="s">
        <v>117</v>
      </c>
      <c r="G39" s="27" t="s">
        <v>117</v>
      </c>
      <c r="H39" s="24" t="s">
        <v>117</v>
      </c>
      <c r="I39" s="24" t="s">
        <v>117</v>
      </c>
    </row>
    <row r="40" spans="1:14" hidden="1" x14ac:dyDescent="0.2">
      <c r="A40" s="10">
        <v>0</v>
      </c>
      <c r="B40" s="11" t="s">
        <v>12</v>
      </c>
      <c r="C40" s="75" t="s">
        <v>117</v>
      </c>
      <c r="D40" s="82">
        <v>29.964166666666667</v>
      </c>
      <c r="E40" s="9" t="s">
        <v>117</v>
      </c>
      <c r="F40" s="13" t="s">
        <v>117</v>
      </c>
      <c r="G40" s="27" t="s">
        <v>117</v>
      </c>
      <c r="H40" s="24" t="s">
        <v>117</v>
      </c>
      <c r="I40" s="24" t="s">
        <v>117</v>
      </c>
    </row>
    <row r="41" spans="1:14" hidden="1" x14ac:dyDescent="0.2">
      <c r="A41" s="10">
        <v>0</v>
      </c>
      <c r="B41" s="26" t="s">
        <v>54</v>
      </c>
      <c r="C41" s="27" t="s">
        <v>117</v>
      </c>
      <c r="D41" s="27">
        <v>129.97</v>
      </c>
      <c r="E41" s="27" t="s">
        <v>117</v>
      </c>
      <c r="F41" s="70" t="s">
        <v>117</v>
      </c>
      <c r="G41" s="27" t="s">
        <v>117</v>
      </c>
      <c r="H41" s="27" t="s">
        <v>117</v>
      </c>
      <c r="I41" s="27" t="s">
        <v>117</v>
      </c>
    </row>
    <row r="42" spans="1:14" x14ac:dyDescent="0.2">
      <c r="A42" s="10">
        <v>1</v>
      </c>
      <c r="B42" s="26" t="s">
        <v>147</v>
      </c>
      <c r="C42" s="27" t="s">
        <v>117</v>
      </c>
      <c r="D42" s="27" t="s">
        <v>117</v>
      </c>
      <c r="E42" s="27" t="s">
        <v>117</v>
      </c>
      <c r="F42" s="71" t="s">
        <v>117</v>
      </c>
      <c r="G42" s="27">
        <v>365.8405500000008</v>
      </c>
      <c r="H42" s="27" t="s">
        <v>117</v>
      </c>
      <c r="I42" s="27">
        <v>1.4710660894786727</v>
      </c>
    </row>
    <row r="43" spans="1:14" hidden="1" x14ac:dyDescent="0.2">
      <c r="A43" s="10">
        <v>0</v>
      </c>
      <c r="B43" s="26" t="s">
        <v>153</v>
      </c>
      <c r="C43" s="27" t="s">
        <v>117</v>
      </c>
      <c r="D43" s="27">
        <v>1.5</v>
      </c>
      <c r="E43" s="27"/>
      <c r="F43" s="71">
        <v>64.89</v>
      </c>
      <c r="G43" s="27">
        <v>97.335000000000008</v>
      </c>
      <c r="H43" s="27" t="s">
        <v>117</v>
      </c>
      <c r="I43" s="27">
        <v>0.39138968553214315</v>
      </c>
    </row>
    <row r="44" spans="1:14" hidden="1" x14ac:dyDescent="0.2">
      <c r="A44" s="10">
        <v>0</v>
      </c>
      <c r="B44" s="26" t="s">
        <v>264</v>
      </c>
      <c r="C44" s="27" t="s">
        <v>117</v>
      </c>
      <c r="D44" s="27">
        <v>5</v>
      </c>
      <c r="E44" s="27"/>
      <c r="F44" s="71">
        <v>39.655000000000001</v>
      </c>
      <c r="G44" s="27">
        <v>198.27500000000001</v>
      </c>
      <c r="H44" s="27" t="s">
        <v>117</v>
      </c>
      <c r="I44" s="27">
        <v>0.79727528534325443</v>
      </c>
    </row>
    <row r="45" spans="1:14" hidden="1" x14ac:dyDescent="0.2">
      <c r="A45" s="10">
        <v>0</v>
      </c>
      <c r="B45" s="26" t="s">
        <v>196</v>
      </c>
      <c r="C45" s="27" t="s">
        <v>117</v>
      </c>
      <c r="D45" s="27">
        <v>0.5</v>
      </c>
      <c r="E45" s="27"/>
      <c r="F45" s="71">
        <v>140.46110000000002</v>
      </c>
      <c r="G45" s="27">
        <v>70.230550000000008</v>
      </c>
      <c r="H45" s="27" t="s">
        <v>117</v>
      </c>
      <c r="I45" s="27">
        <v>0.28240111860327177</v>
      </c>
    </row>
    <row r="46" spans="1:14" x14ac:dyDescent="0.2">
      <c r="A46" s="10">
        <v>1</v>
      </c>
      <c r="B46" s="26" t="s">
        <v>218</v>
      </c>
      <c r="C46" s="27" t="s">
        <v>117</v>
      </c>
      <c r="D46" s="27">
        <v>6300</v>
      </c>
      <c r="E46" s="27"/>
      <c r="F46" s="71">
        <v>5.9697E-2</v>
      </c>
      <c r="G46" s="27">
        <v>376.09109999999998</v>
      </c>
      <c r="H46" s="27" t="s">
        <v>117</v>
      </c>
      <c r="I46" s="27">
        <v>1.5122841460978866</v>
      </c>
    </row>
    <row r="47" spans="1:14" x14ac:dyDescent="0.2">
      <c r="A47" s="10">
        <v>1</v>
      </c>
      <c r="B47" s="26" t="s">
        <v>222</v>
      </c>
      <c r="C47" s="27" t="s">
        <v>117</v>
      </c>
      <c r="D47" s="27">
        <v>1.8</v>
      </c>
      <c r="E47" s="27"/>
      <c r="F47" s="71">
        <v>73.271889400921665</v>
      </c>
      <c r="G47" s="27">
        <v>131.88940092165899</v>
      </c>
      <c r="H47" s="27" t="s">
        <v>117</v>
      </c>
      <c r="I47" s="27">
        <v>0.53033493760467321</v>
      </c>
    </row>
    <row r="48" spans="1:14" x14ac:dyDescent="0.2">
      <c r="A48" s="10">
        <v>1</v>
      </c>
      <c r="B48" s="26" t="s">
        <v>156</v>
      </c>
      <c r="C48" s="27" t="s">
        <v>117</v>
      </c>
      <c r="D48" s="27">
        <v>3847</v>
      </c>
      <c r="E48" s="27"/>
      <c r="F48" s="71">
        <v>0.56279999999999997</v>
      </c>
      <c r="G48" s="27">
        <v>2165.0915999999997</v>
      </c>
      <c r="H48" s="27" t="s">
        <v>117</v>
      </c>
      <c r="I48" s="27">
        <v>8.7059590124033956</v>
      </c>
    </row>
    <row r="49" spans="1:14" x14ac:dyDescent="0.2">
      <c r="A49" s="10">
        <v>1</v>
      </c>
      <c r="B49" s="26" t="s">
        <v>219</v>
      </c>
      <c r="C49" s="27" t="s">
        <v>117</v>
      </c>
      <c r="D49" s="27">
        <v>12600</v>
      </c>
      <c r="E49" s="27"/>
      <c r="F49" s="71">
        <v>4.8581792713069338E-2</v>
      </c>
      <c r="G49" s="27">
        <v>612.13058818467368</v>
      </c>
      <c r="H49" s="27" t="s">
        <v>117</v>
      </c>
      <c r="I49" s="27">
        <v>2.4614126307515822</v>
      </c>
      <c r="L49" s="10">
        <f>SUBTOTAL(9,G50:G74)</f>
        <v>6921.3008734823316</v>
      </c>
      <c r="N49" s="10" t="e">
        <v>#VALUE!</v>
      </c>
    </row>
    <row r="50" spans="1:14" x14ac:dyDescent="0.2">
      <c r="A50" s="10">
        <v>1</v>
      </c>
      <c r="B50" s="43" t="s">
        <v>157</v>
      </c>
      <c r="C50" s="91" t="s">
        <v>117</v>
      </c>
      <c r="D50" s="91" t="s">
        <v>117</v>
      </c>
      <c r="E50" s="91"/>
      <c r="F50" s="93" t="s">
        <v>117</v>
      </c>
      <c r="G50" s="91" t="s">
        <v>117</v>
      </c>
      <c r="H50" s="91">
        <v>6921.3008734823316</v>
      </c>
      <c r="I50" s="91" t="s">
        <v>117</v>
      </c>
      <c r="M50" s="10" t="e">
        <v>#VALUE!</v>
      </c>
    </row>
    <row r="51" spans="1:14" x14ac:dyDescent="0.2">
      <c r="A51" s="10">
        <v>1</v>
      </c>
      <c r="B51" s="26" t="s">
        <v>158</v>
      </c>
      <c r="C51" s="27" t="s">
        <v>117</v>
      </c>
      <c r="D51" s="27">
        <v>0.4</v>
      </c>
      <c r="E51" s="27"/>
      <c r="F51" s="72">
        <v>45</v>
      </c>
      <c r="G51" s="27">
        <v>18</v>
      </c>
      <c r="H51" s="27" t="s">
        <v>117</v>
      </c>
      <c r="I51" s="27">
        <v>7.2379044943530868E-2</v>
      </c>
      <c r="L51" s="63"/>
      <c r="M51" s="10">
        <v>100</v>
      </c>
    </row>
    <row r="52" spans="1:14" x14ac:dyDescent="0.2">
      <c r="A52" s="10">
        <v>1</v>
      </c>
      <c r="B52" s="26" t="s">
        <v>220</v>
      </c>
      <c r="C52" s="27" t="s">
        <v>117</v>
      </c>
      <c r="D52" s="27">
        <v>900</v>
      </c>
      <c r="E52" s="27"/>
      <c r="F52" s="71">
        <v>0.1396</v>
      </c>
      <c r="G52" s="27">
        <v>125.64</v>
      </c>
      <c r="H52" s="27" t="s">
        <v>117</v>
      </c>
      <c r="I52" s="27">
        <v>0.50520573370584543</v>
      </c>
      <c r="M52" s="10">
        <v>100</v>
      </c>
    </row>
    <row r="53" spans="1:14" x14ac:dyDescent="0.2">
      <c r="A53" s="10">
        <v>1</v>
      </c>
      <c r="B53" s="26" t="s">
        <v>159</v>
      </c>
      <c r="C53" s="27" t="s">
        <v>117</v>
      </c>
      <c r="D53" s="27">
        <v>81</v>
      </c>
      <c r="E53" s="27"/>
      <c r="F53" s="72">
        <v>0.19999999999999998</v>
      </c>
      <c r="G53" s="27">
        <v>16.2</v>
      </c>
      <c r="H53" s="27" t="s">
        <v>117</v>
      </c>
      <c r="I53" s="27">
        <v>6.5141140449177765E-2</v>
      </c>
      <c r="M53" s="10">
        <v>100</v>
      </c>
    </row>
    <row r="54" spans="1:14" x14ac:dyDescent="0.2">
      <c r="A54" s="10">
        <v>1</v>
      </c>
      <c r="B54" s="26" t="s">
        <v>160</v>
      </c>
      <c r="C54" s="27" t="s">
        <v>117</v>
      </c>
      <c r="D54" s="27">
        <v>500000</v>
      </c>
      <c r="E54" s="27"/>
      <c r="F54" s="70">
        <v>2.5000000000000001E-4</v>
      </c>
      <c r="G54" s="27">
        <v>125</v>
      </c>
      <c r="H54" s="27" t="s">
        <v>117</v>
      </c>
      <c r="I54" s="27">
        <v>0.5026322565522976</v>
      </c>
      <c r="M54" s="10">
        <v>100</v>
      </c>
    </row>
    <row r="55" spans="1:14" x14ac:dyDescent="0.2">
      <c r="A55" s="10">
        <v>1</v>
      </c>
      <c r="B55" s="11" t="s">
        <v>161</v>
      </c>
      <c r="C55" s="75" t="s">
        <v>117</v>
      </c>
      <c r="D55" s="82">
        <v>25000</v>
      </c>
      <c r="E55" s="9" t="s">
        <v>117</v>
      </c>
      <c r="F55" s="13">
        <v>0.1</v>
      </c>
      <c r="G55" s="7">
        <v>2500</v>
      </c>
      <c r="H55" s="9" t="s">
        <v>117</v>
      </c>
      <c r="I55" s="24">
        <v>10.052645131045953</v>
      </c>
      <c r="M55" s="10">
        <v>100</v>
      </c>
    </row>
    <row r="56" spans="1:14" x14ac:dyDescent="0.2">
      <c r="A56" s="10">
        <v>1</v>
      </c>
      <c r="B56" s="11" t="s">
        <v>162</v>
      </c>
      <c r="C56" s="75" t="s">
        <v>117</v>
      </c>
      <c r="D56" s="7">
        <v>712.5</v>
      </c>
      <c r="E56" s="9" t="s">
        <v>117</v>
      </c>
      <c r="F56" s="13">
        <v>4.5353448275862052</v>
      </c>
      <c r="G56" s="7">
        <v>3231.4331896551712</v>
      </c>
      <c r="H56" s="9" t="s">
        <v>117</v>
      </c>
      <c r="I56" s="24">
        <v>12.993780448114938</v>
      </c>
    </row>
    <row r="57" spans="1:14" hidden="1" x14ac:dyDescent="0.2">
      <c r="A57" s="10">
        <v>0</v>
      </c>
      <c r="B57" s="11">
        <v>0</v>
      </c>
      <c r="C57" s="75" t="s">
        <v>117</v>
      </c>
      <c r="D57" s="7" t="s">
        <v>117</v>
      </c>
      <c r="E57" s="9" t="s">
        <v>117</v>
      </c>
      <c r="F57" s="9" t="s">
        <v>117</v>
      </c>
      <c r="G57" s="7" t="s">
        <v>117</v>
      </c>
      <c r="H57" s="9" t="s">
        <v>117</v>
      </c>
      <c r="I57" s="24" t="s">
        <v>117</v>
      </c>
    </row>
    <row r="58" spans="1:14" hidden="1" x14ac:dyDescent="0.2">
      <c r="A58" s="10">
        <v>0</v>
      </c>
      <c r="B58" s="11">
        <v>0</v>
      </c>
      <c r="C58" s="75" t="s">
        <v>117</v>
      </c>
      <c r="D58" s="7" t="s">
        <v>117</v>
      </c>
      <c r="E58" s="9" t="s">
        <v>117</v>
      </c>
      <c r="F58" s="9" t="s">
        <v>117</v>
      </c>
      <c r="G58" s="7" t="s">
        <v>117</v>
      </c>
      <c r="H58" s="9" t="s">
        <v>117</v>
      </c>
      <c r="I58" s="24" t="s">
        <v>117</v>
      </c>
    </row>
    <row r="59" spans="1:14" hidden="1" x14ac:dyDescent="0.2">
      <c r="A59" s="10">
        <v>0</v>
      </c>
      <c r="B59" s="11">
        <v>0</v>
      </c>
      <c r="C59" s="75" t="s">
        <v>117</v>
      </c>
      <c r="D59" s="7" t="s">
        <v>117</v>
      </c>
      <c r="E59" s="9" t="s">
        <v>117</v>
      </c>
      <c r="F59" s="9" t="s">
        <v>117</v>
      </c>
      <c r="G59" s="7" t="s">
        <v>117</v>
      </c>
      <c r="H59" s="9" t="s">
        <v>117</v>
      </c>
      <c r="I59" s="24" t="s">
        <v>117</v>
      </c>
    </row>
    <row r="60" spans="1:14" hidden="1" x14ac:dyDescent="0.2">
      <c r="A60" s="10">
        <v>0</v>
      </c>
      <c r="B60" s="11">
        <v>0</v>
      </c>
      <c r="C60" s="75" t="s">
        <v>117</v>
      </c>
      <c r="D60" s="7" t="s">
        <v>117</v>
      </c>
      <c r="E60" s="9" t="s">
        <v>117</v>
      </c>
      <c r="F60" s="9" t="s">
        <v>117</v>
      </c>
      <c r="G60" s="7" t="s">
        <v>117</v>
      </c>
      <c r="H60" s="9" t="s">
        <v>117</v>
      </c>
      <c r="I60" s="24" t="s">
        <v>117</v>
      </c>
    </row>
    <row r="61" spans="1:14" hidden="1" x14ac:dyDescent="0.2">
      <c r="A61" s="10">
        <v>0</v>
      </c>
      <c r="B61" s="11">
        <v>0</v>
      </c>
      <c r="C61" s="75" t="s">
        <v>117</v>
      </c>
      <c r="D61" s="7" t="s">
        <v>117</v>
      </c>
      <c r="E61" s="9" t="s">
        <v>117</v>
      </c>
      <c r="F61" s="9" t="s">
        <v>117</v>
      </c>
      <c r="G61" s="7" t="s">
        <v>117</v>
      </c>
      <c r="H61" s="9" t="s">
        <v>117</v>
      </c>
      <c r="I61" s="24" t="s">
        <v>117</v>
      </c>
    </row>
    <row r="62" spans="1:14" hidden="1" x14ac:dyDescent="0.2">
      <c r="A62" s="10">
        <v>0</v>
      </c>
      <c r="B62" s="11">
        <v>0</v>
      </c>
      <c r="C62" s="75" t="s">
        <v>117</v>
      </c>
      <c r="D62" s="7" t="s">
        <v>117</v>
      </c>
      <c r="E62" s="9" t="s">
        <v>117</v>
      </c>
      <c r="F62" s="9" t="s">
        <v>117</v>
      </c>
      <c r="G62" s="7" t="s">
        <v>117</v>
      </c>
      <c r="H62" s="9" t="s">
        <v>117</v>
      </c>
      <c r="I62" s="24" t="s">
        <v>117</v>
      </c>
    </row>
    <row r="63" spans="1:14" hidden="1" x14ac:dyDescent="0.2">
      <c r="A63" s="10">
        <v>0</v>
      </c>
      <c r="B63" s="11">
        <v>0</v>
      </c>
      <c r="C63" s="75" t="s">
        <v>117</v>
      </c>
      <c r="D63" s="7" t="s">
        <v>117</v>
      </c>
      <c r="E63" s="9" t="s">
        <v>117</v>
      </c>
      <c r="F63" s="9" t="s">
        <v>117</v>
      </c>
      <c r="G63" s="7" t="s">
        <v>117</v>
      </c>
      <c r="H63" s="9" t="s">
        <v>117</v>
      </c>
      <c r="I63" s="24" t="s">
        <v>117</v>
      </c>
    </row>
    <row r="64" spans="1:14" hidden="1" x14ac:dyDescent="0.2">
      <c r="A64" s="10">
        <v>0</v>
      </c>
      <c r="B64" s="11">
        <v>0</v>
      </c>
      <c r="C64" s="75" t="s">
        <v>117</v>
      </c>
      <c r="D64" s="7" t="s">
        <v>117</v>
      </c>
      <c r="E64" s="9" t="s">
        <v>117</v>
      </c>
      <c r="F64" s="9" t="s">
        <v>117</v>
      </c>
      <c r="G64" s="7" t="s">
        <v>117</v>
      </c>
      <c r="H64" s="9" t="s">
        <v>117</v>
      </c>
      <c r="I64" s="24" t="s">
        <v>117</v>
      </c>
    </row>
    <row r="65" spans="1:14" hidden="1" x14ac:dyDescent="0.2">
      <c r="A65" s="10">
        <v>0</v>
      </c>
      <c r="B65" s="11">
        <v>0</v>
      </c>
      <c r="C65" s="75" t="s">
        <v>117</v>
      </c>
      <c r="D65" s="7" t="s">
        <v>117</v>
      </c>
      <c r="E65" s="9" t="s">
        <v>117</v>
      </c>
      <c r="F65" s="9" t="s">
        <v>117</v>
      </c>
      <c r="G65" s="7" t="s">
        <v>117</v>
      </c>
      <c r="H65" s="9" t="s">
        <v>117</v>
      </c>
      <c r="I65" s="24" t="s">
        <v>117</v>
      </c>
    </row>
    <row r="66" spans="1:14" hidden="1" x14ac:dyDescent="0.2">
      <c r="A66" s="10">
        <v>0</v>
      </c>
      <c r="B66" s="11">
        <v>0</v>
      </c>
      <c r="C66" s="75" t="s">
        <v>117</v>
      </c>
      <c r="D66" s="7" t="s">
        <v>117</v>
      </c>
      <c r="E66" s="9" t="s">
        <v>117</v>
      </c>
      <c r="F66" s="9" t="s">
        <v>117</v>
      </c>
      <c r="G66" s="7" t="s">
        <v>117</v>
      </c>
      <c r="H66" s="9" t="s">
        <v>117</v>
      </c>
      <c r="I66" s="24" t="s">
        <v>117</v>
      </c>
    </row>
    <row r="67" spans="1:14" hidden="1" x14ac:dyDescent="0.2">
      <c r="A67" s="10">
        <v>0</v>
      </c>
      <c r="B67" s="11">
        <v>0</v>
      </c>
      <c r="C67" s="75" t="s">
        <v>117</v>
      </c>
      <c r="D67" s="7" t="s">
        <v>117</v>
      </c>
      <c r="E67" s="9" t="s">
        <v>117</v>
      </c>
      <c r="F67" s="9" t="s">
        <v>117</v>
      </c>
      <c r="G67" s="7" t="s">
        <v>117</v>
      </c>
      <c r="H67" s="9" t="s">
        <v>117</v>
      </c>
      <c r="I67" s="24" t="s">
        <v>117</v>
      </c>
    </row>
    <row r="68" spans="1:14" hidden="1" x14ac:dyDescent="0.2">
      <c r="A68" s="10">
        <v>0</v>
      </c>
      <c r="B68" s="11">
        <v>0</v>
      </c>
      <c r="C68" s="75" t="s">
        <v>117</v>
      </c>
      <c r="D68" s="7" t="s">
        <v>117</v>
      </c>
      <c r="E68" s="9" t="s">
        <v>117</v>
      </c>
      <c r="F68" s="9" t="s">
        <v>117</v>
      </c>
      <c r="G68" s="7" t="s">
        <v>117</v>
      </c>
      <c r="H68" s="9" t="s">
        <v>117</v>
      </c>
      <c r="I68" s="24" t="s">
        <v>117</v>
      </c>
    </row>
    <row r="69" spans="1:14" hidden="1" x14ac:dyDescent="0.2">
      <c r="A69" s="10">
        <v>0</v>
      </c>
      <c r="B69" s="11">
        <v>0</v>
      </c>
      <c r="C69" s="75" t="s">
        <v>117</v>
      </c>
      <c r="D69" s="7" t="s">
        <v>117</v>
      </c>
      <c r="E69" s="9" t="s">
        <v>117</v>
      </c>
      <c r="F69" s="9" t="s">
        <v>117</v>
      </c>
      <c r="G69" s="7" t="s">
        <v>117</v>
      </c>
      <c r="H69" s="9" t="s">
        <v>117</v>
      </c>
      <c r="I69" s="24" t="s">
        <v>117</v>
      </c>
    </row>
    <row r="70" spans="1:14" hidden="1" x14ac:dyDescent="0.2">
      <c r="A70" s="10">
        <v>0</v>
      </c>
      <c r="B70" s="11">
        <v>0</v>
      </c>
      <c r="C70" s="75" t="s">
        <v>117</v>
      </c>
      <c r="D70" s="7" t="s">
        <v>117</v>
      </c>
      <c r="E70" s="9" t="s">
        <v>117</v>
      </c>
      <c r="F70" s="9" t="s">
        <v>117</v>
      </c>
      <c r="G70" s="7" t="s">
        <v>117</v>
      </c>
      <c r="H70" s="9" t="s">
        <v>117</v>
      </c>
      <c r="I70" s="24" t="s">
        <v>117</v>
      </c>
    </row>
    <row r="71" spans="1:14" hidden="1" x14ac:dyDescent="0.2">
      <c r="A71" s="10">
        <v>0</v>
      </c>
      <c r="B71" s="11">
        <v>0</v>
      </c>
      <c r="C71" s="75" t="s">
        <v>117</v>
      </c>
      <c r="D71" s="7" t="s">
        <v>117</v>
      </c>
      <c r="E71" s="9" t="s">
        <v>117</v>
      </c>
      <c r="F71" s="9" t="s">
        <v>117</v>
      </c>
      <c r="G71" s="7" t="s">
        <v>117</v>
      </c>
      <c r="H71" s="9" t="s">
        <v>117</v>
      </c>
      <c r="I71" s="24" t="s">
        <v>117</v>
      </c>
    </row>
    <row r="72" spans="1:14" hidden="1" x14ac:dyDescent="0.2">
      <c r="A72" s="10">
        <v>0</v>
      </c>
      <c r="B72" s="11">
        <v>0</v>
      </c>
      <c r="C72" s="75" t="s">
        <v>117</v>
      </c>
      <c r="D72" s="7" t="s">
        <v>117</v>
      </c>
      <c r="E72" s="9" t="s">
        <v>117</v>
      </c>
      <c r="F72" s="9" t="s">
        <v>117</v>
      </c>
      <c r="G72" s="7" t="s">
        <v>117</v>
      </c>
      <c r="H72" s="9" t="s">
        <v>117</v>
      </c>
      <c r="I72" s="24" t="s">
        <v>117</v>
      </c>
    </row>
    <row r="73" spans="1:14" x14ac:dyDescent="0.2">
      <c r="A73" s="10">
        <v>1</v>
      </c>
      <c r="B73" s="11" t="s">
        <v>163</v>
      </c>
      <c r="C73" s="9" t="s">
        <v>117</v>
      </c>
      <c r="D73" s="26" t="s">
        <v>117</v>
      </c>
      <c r="E73" s="77" t="s">
        <v>117</v>
      </c>
      <c r="F73" s="71" t="s">
        <v>117</v>
      </c>
      <c r="G73" s="30">
        <v>794.08000000000015</v>
      </c>
      <c r="H73" s="24" t="s">
        <v>117</v>
      </c>
      <c r="I73" s="24">
        <v>3.193041778264389</v>
      </c>
      <c r="M73" s="10">
        <v>100</v>
      </c>
    </row>
    <row r="74" spans="1:14" x14ac:dyDescent="0.2">
      <c r="A74" s="10">
        <v>1</v>
      </c>
      <c r="B74" s="26" t="s">
        <v>164</v>
      </c>
      <c r="C74" s="24" t="s">
        <v>117</v>
      </c>
      <c r="D74" s="27" t="s">
        <v>117</v>
      </c>
      <c r="E74" s="27"/>
      <c r="F74" s="71" t="s">
        <v>117</v>
      </c>
      <c r="G74" s="27">
        <v>110.9476838271605</v>
      </c>
      <c r="H74" s="27" t="s">
        <v>117</v>
      </c>
      <c r="I74" s="27">
        <v>0.44612707745037233</v>
      </c>
      <c r="M74" s="10">
        <v>101.7181781188975</v>
      </c>
    </row>
    <row r="75" spans="1:14" x14ac:dyDescent="0.2">
      <c r="A75" s="10">
        <v>1</v>
      </c>
      <c r="B75" s="94" t="s">
        <v>165</v>
      </c>
      <c r="C75" s="95" t="s">
        <v>117</v>
      </c>
      <c r="D75" s="91" t="s">
        <v>117</v>
      </c>
      <c r="E75" s="91"/>
      <c r="F75" s="93" t="s">
        <v>117</v>
      </c>
      <c r="G75" s="91" t="s">
        <v>117</v>
      </c>
      <c r="H75" s="91">
        <v>4153.6790534979418</v>
      </c>
      <c r="I75" s="91" t="s">
        <v>117</v>
      </c>
      <c r="L75" s="63">
        <f>SUM(G76:G81)</f>
        <v>4153.6790534979418</v>
      </c>
      <c r="N75" s="10">
        <v>101.71559200392896</v>
      </c>
    </row>
    <row r="76" spans="1:14" x14ac:dyDescent="0.2">
      <c r="A76" s="10">
        <v>1</v>
      </c>
      <c r="B76" s="26" t="s">
        <v>254</v>
      </c>
      <c r="C76" s="24" t="s">
        <v>117</v>
      </c>
      <c r="D76" s="27" t="s">
        <v>117</v>
      </c>
      <c r="E76" s="27" t="s">
        <v>117</v>
      </c>
      <c r="F76" s="71" t="s">
        <v>117</v>
      </c>
      <c r="G76" s="27">
        <v>57.283333333333339</v>
      </c>
      <c r="H76" s="27" t="s">
        <v>117</v>
      </c>
      <c r="I76" s="27">
        <v>0.23033960876936627</v>
      </c>
    </row>
    <row r="77" spans="1:14" x14ac:dyDescent="0.2">
      <c r="A77" s="10">
        <v>1</v>
      </c>
      <c r="B77" s="26" t="s">
        <v>255</v>
      </c>
      <c r="C77" s="24" t="s">
        <v>117</v>
      </c>
      <c r="D77" s="27" t="s">
        <v>117</v>
      </c>
      <c r="E77" s="27"/>
      <c r="F77" s="71" t="s">
        <v>117</v>
      </c>
      <c r="G77" s="27">
        <v>2277.6362139917696</v>
      </c>
      <c r="H77" s="27" t="s">
        <v>117</v>
      </c>
      <c r="I77" s="27">
        <v>9.1585074387513199</v>
      </c>
    </row>
    <row r="78" spans="1:14" x14ac:dyDescent="0.2">
      <c r="A78" s="10">
        <v>1</v>
      </c>
      <c r="B78" s="26" t="s">
        <v>256</v>
      </c>
      <c r="C78" s="24" t="s">
        <v>117</v>
      </c>
      <c r="D78" s="27" t="s">
        <v>117</v>
      </c>
      <c r="E78" s="27"/>
      <c r="F78" s="71" t="s">
        <v>117</v>
      </c>
      <c r="G78" s="27">
        <v>529.21547325102881</v>
      </c>
      <c r="H78" s="27" t="s">
        <v>117</v>
      </c>
      <c r="I78" s="27">
        <v>2.1280061401804535</v>
      </c>
    </row>
    <row r="79" spans="1:14" x14ac:dyDescent="0.2">
      <c r="A79" s="10">
        <v>1</v>
      </c>
      <c r="B79" s="26" t="s">
        <v>257</v>
      </c>
      <c r="C79" s="24" t="s">
        <v>117</v>
      </c>
      <c r="D79" s="27" t="s">
        <v>117</v>
      </c>
      <c r="E79" s="27" t="s">
        <v>117</v>
      </c>
      <c r="F79" s="71" t="s">
        <v>117</v>
      </c>
      <c r="G79" s="27">
        <v>1256.0493827160492</v>
      </c>
      <c r="H79" s="27" t="s">
        <v>117</v>
      </c>
      <c r="I79" s="27">
        <v>5.0506474846055065</v>
      </c>
    </row>
    <row r="80" spans="1:14" x14ac:dyDescent="0.2">
      <c r="A80" s="10">
        <v>1</v>
      </c>
      <c r="B80" s="26" t="s">
        <v>258</v>
      </c>
      <c r="C80" s="24" t="s">
        <v>117</v>
      </c>
      <c r="D80" s="27" t="s">
        <v>117</v>
      </c>
      <c r="E80" s="27" t="s">
        <v>117</v>
      </c>
      <c r="F80" s="71" t="s">
        <v>117</v>
      </c>
      <c r="G80" s="27">
        <v>33.494650205761317</v>
      </c>
      <c r="H80" s="27" t="s">
        <v>117</v>
      </c>
      <c r="I80" s="27">
        <v>0.13468393292281353</v>
      </c>
    </row>
    <row r="81" spans="1:14" hidden="1" x14ac:dyDescent="0.2">
      <c r="A81" s="10">
        <v>0</v>
      </c>
      <c r="B81" s="11">
        <v>0</v>
      </c>
      <c r="C81" s="9" t="s">
        <v>117</v>
      </c>
      <c r="D81" s="26" t="s">
        <v>117</v>
      </c>
      <c r="E81" s="77" t="s">
        <v>117</v>
      </c>
      <c r="F81" s="75" t="s">
        <v>117</v>
      </c>
      <c r="G81" s="83" t="s">
        <v>117</v>
      </c>
      <c r="H81" s="9" t="s">
        <v>117</v>
      </c>
      <c r="I81" s="24" t="s">
        <v>117</v>
      </c>
    </row>
    <row r="82" spans="1:14" x14ac:dyDescent="0.2">
      <c r="A82" s="10">
        <v>1</v>
      </c>
      <c r="B82" s="94" t="s">
        <v>167</v>
      </c>
      <c r="C82" s="95" t="s">
        <v>117</v>
      </c>
      <c r="D82" s="91" t="s">
        <v>117</v>
      </c>
      <c r="E82" s="91"/>
      <c r="F82" s="93" t="s">
        <v>117</v>
      </c>
      <c r="G82" s="91" t="s">
        <v>117</v>
      </c>
      <c r="H82" s="91">
        <v>4219.9464325706667</v>
      </c>
      <c r="I82" s="91" t="s">
        <v>117</v>
      </c>
      <c r="L82" s="63">
        <f>SUM(G83:G84)</f>
        <v>4219.9464325706667</v>
      </c>
      <c r="N82" s="10">
        <v>103.79242392217832</v>
      </c>
    </row>
    <row r="83" spans="1:14" x14ac:dyDescent="0.2">
      <c r="A83" s="10">
        <v>1</v>
      </c>
      <c r="B83" s="31" t="s">
        <v>168</v>
      </c>
      <c r="C83" s="24" t="s">
        <v>117</v>
      </c>
      <c r="D83" s="27">
        <v>91.918773478284308</v>
      </c>
      <c r="E83" s="27"/>
      <c r="F83" s="71">
        <v>25.527728168725854</v>
      </c>
      <c r="G83" s="27">
        <v>2346.4774629563294</v>
      </c>
      <c r="H83" s="27" t="s">
        <v>117</v>
      </c>
      <c r="I83" s="27">
        <v>9.4353220972388012</v>
      </c>
      <c r="M83" s="10">
        <v>102.60534898599009</v>
      </c>
    </row>
    <row r="84" spans="1:14" x14ac:dyDescent="0.2">
      <c r="A84" s="10">
        <v>1</v>
      </c>
      <c r="B84" s="31" t="s">
        <v>169</v>
      </c>
      <c r="C84" s="24" t="s">
        <v>117</v>
      </c>
      <c r="D84" s="27">
        <v>303.44662022852231</v>
      </c>
      <c r="E84" s="27"/>
      <c r="F84" s="71">
        <v>6.1739655172413794</v>
      </c>
      <c r="G84" s="27">
        <v>1873.4689696143371</v>
      </c>
      <c r="H84" s="27" t="s">
        <v>117</v>
      </c>
      <c r="I84" s="27">
        <v>7.5333274862236985</v>
      </c>
    </row>
    <row r="85" spans="1:14" x14ac:dyDescent="0.2">
      <c r="A85" s="10">
        <v>1</v>
      </c>
      <c r="B85" s="94" t="s">
        <v>170</v>
      </c>
      <c r="C85" s="95" t="s">
        <v>117</v>
      </c>
      <c r="D85" s="91" t="s">
        <v>117</v>
      </c>
      <c r="E85" s="91"/>
      <c r="F85" s="93" t="s">
        <v>117</v>
      </c>
      <c r="G85" s="91" t="s">
        <v>117</v>
      </c>
      <c r="H85" s="91">
        <v>1617.073996096907</v>
      </c>
      <c r="I85" s="91" t="s">
        <v>117</v>
      </c>
      <c r="L85" s="63">
        <f>SUM(G86:G91)</f>
        <v>1617.073996096907</v>
      </c>
      <c r="N85" s="10">
        <v>105.2111639698436</v>
      </c>
    </row>
    <row r="86" spans="1:14" hidden="1" x14ac:dyDescent="0.2">
      <c r="A86" s="10">
        <v>0</v>
      </c>
      <c r="B86" s="12" t="s">
        <v>171</v>
      </c>
      <c r="C86" s="9" t="s">
        <v>117</v>
      </c>
      <c r="D86" s="76" t="s">
        <v>117</v>
      </c>
      <c r="E86" s="77" t="s">
        <v>117</v>
      </c>
      <c r="F86" s="84" t="s">
        <v>117</v>
      </c>
      <c r="G86" s="8" t="s">
        <v>117</v>
      </c>
      <c r="H86" s="9" t="s">
        <v>117</v>
      </c>
      <c r="I86" s="24" t="s">
        <v>117</v>
      </c>
    </row>
    <row r="87" spans="1:14" x14ac:dyDescent="0.2">
      <c r="A87" s="10">
        <v>1</v>
      </c>
      <c r="B87" s="31" t="s">
        <v>172</v>
      </c>
      <c r="C87" s="24" t="s">
        <v>117</v>
      </c>
      <c r="D87" s="27" t="s">
        <v>117</v>
      </c>
      <c r="E87" s="27"/>
      <c r="F87" s="71" t="s">
        <v>117</v>
      </c>
      <c r="G87" s="27">
        <v>623.74507426283685</v>
      </c>
      <c r="H87" s="27" t="s">
        <v>117</v>
      </c>
      <c r="I87" s="27">
        <v>2.5081151535208814</v>
      </c>
    </row>
    <row r="88" spans="1:14" x14ac:dyDescent="0.2">
      <c r="A88" s="10">
        <v>1</v>
      </c>
      <c r="B88" s="31" t="s">
        <v>173</v>
      </c>
      <c r="C88" s="24" t="s">
        <v>117</v>
      </c>
      <c r="D88" s="27" t="s">
        <v>117</v>
      </c>
      <c r="E88" s="27"/>
      <c r="F88" s="71" t="s">
        <v>117</v>
      </c>
      <c r="G88" s="27">
        <v>680.26408936836492</v>
      </c>
      <c r="H88" s="27" t="s">
        <v>117</v>
      </c>
      <c r="I88" s="27">
        <v>2.7353813943257208</v>
      </c>
    </row>
    <row r="89" spans="1:14" x14ac:dyDescent="0.2">
      <c r="A89" s="10">
        <v>1</v>
      </c>
      <c r="B89" s="31" t="s">
        <v>174</v>
      </c>
      <c r="C89" s="24" t="s">
        <v>117</v>
      </c>
      <c r="D89" s="27" t="s">
        <v>117</v>
      </c>
      <c r="E89" s="27"/>
      <c r="F89" s="71" t="s">
        <v>117</v>
      </c>
      <c r="G89" s="27">
        <v>313.06483246570519</v>
      </c>
      <c r="H89" s="27" t="s">
        <v>117</v>
      </c>
      <c r="I89" s="27">
        <v>1.2588518655152352</v>
      </c>
    </row>
    <row r="90" spans="1:14" hidden="1" x14ac:dyDescent="0.2">
      <c r="A90" s="10">
        <v>0</v>
      </c>
      <c r="B90" s="11">
        <v>0</v>
      </c>
      <c r="C90" s="9" t="s">
        <v>117</v>
      </c>
      <c r="D90" s="9" t="s">
        <v>117</v>
      </c>
      <c r="E90" s="77" t="s">
        <v>117</v>
      </c>
      <c r="F90" s="75" t="s">
        <v>117</v>
      </c>
      <c r="G90" s="27" t="s">
        <v>117</v>
      </c>
      <c r="H90" s="26" t="s">
        <v>117</v>
      </c>
      <c r="I90" s="24" t="s">
        <v>117</v>
      </c>
    </row>
    <row r="91" spans="1:14" hidden="1" x14ac:dyDescent="0.2">
      <c r="A91" s="10">
        <v>0</v>
      </c>
      <c r="B91" s="12" t="s">
        <v>175</v>
      </c>
      <c r="C91" s="9" t="s">
        <v>117</v>
      </c>
      <c r="D91" s="85" t="s">
        <v>117</v>
      </c>
      <c r="E91" s="77" t="s">
        <v>117</v>
      </c>
      <c r="F91" s="75" t="s">
        <v>117</v>
      </c>
      <c r="G91" s="86" t="s">
        <v>117</v>
      </c>
      <c r="H91" s="9" t="s">
        <v>117</v>
      </c>
      <c r="I91" s="24" t="s">
        <v>117</v>
      </c>
    </row>
    <row r="92" spans="1:14" x14ac:dyDescent="0.2">
      <c r="A92" s="10">
        <v>1</v>
      </c>
      <c r="B92" s="31" t="s">
        <v>176</v>
      </c>
      <c r="C92" s="24" t="s">
        <v>117</v>
      </c>
      <c r="D92" s="27" t="s">
        <v>117</v>
      </c>
      <c r="E92" s="27"/>
      <c r="F92" s="71" t="s">
        <v>117</v>
      </c>
      <c r="G92" s="27">
        <v>1127.0952291257993</v>
      </c>
      <c r="H92" s="27" t="s">
        <v>117</v>
      </c>
      <c r="I92" s="27">
        <v>4.5321153469186353</v>
      </c>
      <c r="L92" s="63">
        <f>+G92</f>
        <v>1127.0952291257993</v>
      </c>
    </row>
    <row r="93" spans="1:14" hidden="1" x14ac:dyDescent="0.2">
      <c r="A93" s="10">
        <v>0</v>
      </c>
      <c r="B93" s="9">
        <v>0</v>
      </c>
      <c r="C93" s="9" t="s">
        <v>117</v>
      </c>
      <c r="D93" s="9" t="s">
        <v>117</v>
      </c>
      <c r="E93" s="77" t="s">
        <v>117</v>
      </c>
      <c r="F93" s="75" t="s">
        <v>117</v>
      </c>
      <c r="G93" s="27" t="s">
        <v>117</v>
      </c>
      <c r="H93" s="24" t="s">
        <v>117</v>
      </c>
      <c r="I93" s="24" t="s">
        <v>117</v>
      </c>
    </row>
    <row r="94" spans="1:14" x14ac:dyDescent="0.2">
      <c r="A94" s="10">
        <v>1</v>
      </c>
      <c r="B94" s="37" t="s">
        <v>4</v>
      </c>
      <c r="C94" s="38" t="s">
        <v>117</v>
      </c>
      <c r="D94" s="64" t="s">
        <v>117</v>
      </c>
      <c r="E94" s="65"/>
      <c r="F94" s="155" t="s">
        <v>117</v>
      </c>
      <c r="G94" s="39">
        <v>24869.076421280985</v>
      </c>
      <c r="H94" s="38" t="s">
        <v>117</v>
      </c>
      <c r="I94" s="38">
        <v>100</v>
      </c>
      <c r="K94" s="63"/>
      <c r="L94" s="63">
        <f>SUM(L31:L92)</f>
        <v>24869.076421280988</v>
      </c>
    </row>
    <row r="95" spans="1:14" hidden="1" x14ac:dyDescent="0.2">
      <c r="A95" s="10">
        <v>0</v>
      </c>
      <c r="B95" s="12" t="s">
        <v>49</v>
      </c>
      <c r="C95" s="9" t="s">
        <v>117</v>
      </c>
      <c r="D95" s="9" t="s">
        <v>117</v>
      </c>
      <c r="E95" s="77" t="s">
        <v>117</v>
      </c>
      <c r="F95" s="75" t="s">
        <v>117</v>
      </c>
      <c r="G95" s="27" t="s">
        <v>117</v>
      </c>
      <c r="H95" s="24" t="s">
        <v>117</v>
      </c>
      <c r="I95" s="9" t="s">
        <v>117</v>
      </c>
    </row>
    <row r="96" spans="1:14" hidden="1" x14ac:dyDescent="0.2">
      <c r="A96" s="10">
        <v>0</v>
      </c>
      <c r="B96" s="76">
        <v>0</v>
      </c>
      <c r="C96" s="9" t="s">
        <v>117</v>
      </c>
      <c r="D96" s="76" t="s">
        <v>117</v>
      </c>
      <c r="E96" s="77" t="s">
        <v>117</v>
      </c>
      <c r="F96" s="77" t="s">
        <v>117</v>
      </c>
      <c r="G96" s="78" t="s">
        <v>117</v>
      </c>
      <c r="H96" s="24" t="s">
        <v>117</v>
      </c>
      <c r="I96" s="9" t="s">
        <v>117</v>
      </c>
    </row>
    <row r="97" spans="1:12" hidden="1" x14ac:dyDescent="0.2">
      <c r="A97" s="10">
        <v>0</v>
      </c>
      <c r="B97" s="76">
        <v>0</v>
      </c>
      <c r="C97" s="9" t="s">
        <v>117</v>
      </c>
      <c r="D97" s="76" t="s">
        <v>117</v>
      </c>
      <c r="E97" s="77" t="s">
        <v>117</v>
      </c>
      <c r="F97" s="77" t="s">
        <v>117</v>
      </c>
      <c r="G97" s="78" t="s">
        <v>117</v>
      </c>
      <c r="H97" s="9" t="s">
        <v>117</v>
      </c>
      <c r="I97" s="9" t="s">
        <v>117</v>
      </c>
    </row>
    <row r="98" spans="1:12" hidden="1" x14ac:dyDescent="0.2">
      <c r="A98" s="10">
        <v>0</v>
      </c>
      <c r="B98" s="76">
        <v>0</v>
      </c>
      <c r="C98" s="9" t="s">
        <v>117</v>
      </c>
      <c r="D98" s="76" t="s">
        <v>117</v>
      </c>
      <c r="E98" s="77" t="s">
        <v>117</v>
      </c>
      <c r="F98" s="77" t="s">
        <v>117</v>
      </c>
      <c r="G98" s="78" t="s">
        <v>117</v>
      </c>
      <c r="H98" s="9" t="s">
        <v>117</v>
      </c>
      <c r="I98" s="9" t="s">
        <v>117</v>
      </c>
    </row>
    <row r="99" spans="1:12" x14ac:dyDescent="0.2">
      <c r="A99" s="10">
        <v>1</v>
      </c>
      <c r="B99" s="41" t="s">
        <v>5</v>
      </c>
      <c r="C99" s="42" t="s">
        <v>117</v>
      </c>
      <c r="D99" s="66" t="s">
        <v>117</v>
      </c>
      <c r="E99" s="66"/>
      <c r="F99" s="156" t="s">
        <v>117</v>
      </c>
      <c r="G99" s="41">
        <v>24869.076421280985</v>
      </c>
      <c r="H99" s="57" t="s">
        <v>117</v>
      </c>
      <c r="I99" s="57" t="s">
        <v>117</v>
      </c>
    </row>
    <row r="100" spans="1:12" x14ac:dyDescent="0.2">
      <c r="A100" s="10">
        <v>1</v>
      </c>
      <c r="B100" s="33" t="s">
        <v>177</v>
      </c>
      <c r="C100" s="42" t="s">
        <v>117</v>
      </c>
      <c r="D100" s="67" t="s">
        <v>117</v>
      </c>
      <c r="E100" s="59"/>
      <c r="F100" s="170">
        <v>0.99476305685123934</v>
      </c>
      <c r="G100" s="35" t="s">
        <v>117</v>
      </c>
      <c r="H100" s="59" t="s">
        <v>117</v>
      </c>
      <c r="I100" s="59" t="s">
        <v>117</v>
      </c>
    </row>
    <row r="101" spans="1:12" hidden="1" x14ac:dyDescent="0.2">
      <c r="A101" s="10">
        <v>0</v>
      </c>
      <c r="B101" s="12">
        <v>0</v>
      </c>
      <c r="C101" s="9" t="s">
        <v>117</v>
      </c>
      <c r="D101" s="26" t="s">
        <v>117</v>
      </c>
      <c r="E101" s="26" t="s">
        <v>117</v>
      </c>
      <c r="F101" s="27" t="s">
        <v>117</v>
      </c>
      <c r="G101" s="30" t="s">
        <v>117</v>
      </c>
      <c r="H101" s="9" t="s">
        <v>117</v>
      </c>
      <c r="I101" s="9" t="s">
        <v>117</v>
      </c>
    </row>
    <row r="102" spans="1:12" hidden="1" x14ac:dyDescent="0.2">
      <c r="A102" s="10">
        <v>0</v>
      </c>
      <c r="B102" s="12">
        <v>0</v>
      </c>
      <c r="C102" s="87" t="s">
        <v>117</v>
      </c>
      <c r="D102" s="25" t="s">
        <v>117</v>
      </c>
      <c r="E102" s="25" t="s">
        <v>117</v>
      </c>
      <c r="F102" s="25" t="s">
        <v>117</v>
      </c>
      <c r="G102" s="40" t="s">
        <v>117</v>
      </c>
      <c r="H102" s="9" t="s">
        <v>117</v>
      </c>
      <c r="I102" s="9" t="s">
        <v>117</v>
      </c>
    </row>
    <row r="103" spans="1:12" x14ac:dyDescent="0.2">
      <c r="A103" s="10">
        <v>1</v>
      </c>
      <c r="B103" s="43" t="s">
        <v>6</v>
      </c>
      <c r="C103" s="24" t="s">
        <v>117</v>
      </c>
      <c r="D103" s="24" t="s">
        <v>117</v>
      </c>
      <c r="E103" s="26"/>
      <c r="F103" s="71" t="s">
        <v>117</v>
      </c>
      <c r="G103" s="27" t="s">
        <v>117</v>
      </c>
      <c r="H103" s="24">
        <v>1658.3137381077343</v>
      </c>
      <c r="I103" s="24" t="s">
        <v>117</v>
      </c>
    </row>
    <row r="104" spans="1:12" hidden="1" x14ac:dyDescent="0.2">
      <c r="A104" s="10">
        <v>0</v>
      </c>
      <c r="B104" s="43" t="s">
        <v>178</v>
      </c>
      <c r="C104" s="24" t="s">
        <v>117</v>
      </c>
      <c r="D104" s="24" t="s">
        <v>117</v>
      </c>
      <c r="E104" s="26"/>
      <c r="F104" s="71" t="s">
        <v>117</v>
      </c>
      <c r="G104" s="27" t="s">
        <v>117</v>
      </c>
      <c r="H104" s="24">
        <v>1658.3137381077343</v>
      </c>
      <c r="I104" s="24" t="s">
        <v>117</v>
      </c>
    </row>
    <row r="105" spans="1:12" x14ac:dyDescent="0.2">
      <c r="A105" s="10">
        <v>1</v>
      </c>
      <c r="B105" s="26" t="s">
        <v>179</v>
      </c>
      <c r="C105" s="24" t="s">
        <v>117</v>
      </c>
      <c r="D105" s="271">
        <v>2346.4774629563294</v>
      </c>
      <c r="E105" s="271"/>
      <c r="F105" s="271">
        <v>0.27587877877852429</v>
      </c>
      <c r="G105" s="26">
        <v>55.175755755704856</v>
      </c>
      <c r="H105" s="24" t="s">
        <v>117</v>
      </c>
      <c r="I105" s="24" t="s">
        <v>117</v>
      </c>
    </row>
    <row r="106" spans="1:12" hidden="1" x14ac:dyDescent="0.2">
      <c r="A106" s="10">
        <v>0</v>
      </c>
      <c r="B106" s="26" t="s">
        <v>180</v>
      </c>
      <c r="C106" s="24" t="s">
        <v>117</v>
      </c>
      <c r="D106" s="26" t="s">
        <v>117</v>
      </c>
      <c r="E106" s="26"/>
      <c r="F106" s="26" t="s">
        <v>117</v>
      </c>
      <c r="G106" s="26" t="s">
        <v>117</v>
      </c>
      <c r="H106" s="24" t="s">
        <v>117</v>
      </c>
      <c r="I106" s="24" t="s">
        <v>117</v>
      </c>
    </row>
    <row r="107" spans="1:12" x14ac:dyDescent="0.2">
      <c r="A107" s="10">
        <v>1</v>
      </c>
      <c r="B107" s="11" t="s">
        <v>181</v>
      </c>
      <c r="C107" s="9" t="s">
        <v>117</v>
      </c>
      <c r="D107" s="76">
        <v>1</v>
      </c>
      <c r="E107" s="77" t="s">
        <v>117</v>
      </c>
      <c r="F107" s="26">
        <v>169.62</v>
      </c>
      <c r="G107" s="26">
        <v>169.62</v>
      </c>
      <c r="H107" s="9" t="s">
        <v>117</v>
      </c>
      <c r="I107" s="9" t="s">
        <v>117</v>
      </c>
    </row>
    <row r="108" spans="1:12" x14ac:dyDescent="0.2">
      <c r="A108" s="10">
        <v>1</v>
      </c>
      <c r="B108" s="11" t="s">
        <v>182</v>
      </c>
      <c r="C108" s="9" t="s">
        <v>117</v>
      </c>
      <c r="D108" s="76">
        <v>1</v>
      </c>
      <c r="E108" s="77" t="s">
        <v>117</v>
      </c>
      <c r="F108" s="271">
        <v>0.56755089230060951</v>
      </c>
      <c r="G108" s="26">
        <v>96.267982352029392</v>
      </c>
      <c r="H108" s="24" t="s">
        <v>117</v>
      </c>
      <c r="I108" s="9" t="s">
        <v>117</v>
      </c>
    </row>
    <row r="109" spans="1:12" x14ac:dyDescent="0.2">
      <c r="A109" s="10">
        <v>1</v>
      </c>
      <c r="B109" s="11" t="s">
        <v>183</v>
      </c>
      <c r="C109" s="9" t="s">
        <v>117</v>
      </c>
      <c r="D109" s="76">
        <v>1</v>
      </c>
      <c r="E109" s="77" t="s">
        <v>117</v>
      </c>
      <c r="F109" s="26">
        <v>1337.25</v>
      </c>
      <c r="G109" s="26">
        <v>1337.25</v>
      </c>
      <c r="H109" s="24" t="s">
        <v>117</v>
      </c>
      <c r="I109" s="9" t="s">
        <v>117</v>
      </c>
    </row>
    <row r="110" spans="1:12" hidden="1" x14ac:dyDescent="0.2">
      <c r="A110" s="10">
        <v>0</v>
      </c>
      <c r="B110" s="11" t="e">
        <v>#N/A</v>
      </c>
      <c r="C110" s="9" t="s">
        <v>117</v>
      </c>
      <c r="D110" s="76" t="s">
        <v>117</v>
      </c>
      <c r="E110" s="77" t="s">
        <v>117</v>
      </c>
      <c r="F110" s="77" t="s">
        <v>117</v>
      </c>
      <c r="G110" s="78" t="s">
        <v>117</v>
      </c>
      <c r="H110" s="9" t="s">
        <v>117</v>
      </c>
      <c r="I110" s="9" t="s">
        <v>117</v>
      </c>
    </row>
    <row r="111" spans="1:12" hidden="1" x14ac:dyDescent="0.2">
      <c r="A111" s="10">
        <v>0</v>
      </c>
      <c r="B111" s="88" t="s">
        <v>185</v>
      </c>
      <c r="C111" s="9" t="s">
        <v>117</v>
      </c>
      <c r="D111" s="76" t="s">
        <v>117</v>
      </c>
      <c r="E111" s="77" t="s">
        <v>117</v>
      </c>
      <c r="F111" s="85" t="s">
        <v>117</v>
      </c>
      <c r="G111" s="89" t="s">
        <v>117</v>
      </c>
      <c r="H111" s="24" t="s">
        <v>117</v>
      </c>
      <c r="I111" s="9" t="s">
        <v>117</v>
      </c>
    </row>
    <row r="112" spans="1:12" x14ac:dyDescent="0.2">
      <c r="A112" s="10">
        <v>1</v>
      </c>
      <c r="B112" s="33" t="s">
        <v>7</v>
      </c>
      <c r="C112" s="34" t="s">
        <v>117</v>
      </c>
      <c r="D112" s="34" t="s">
        <v>117</v>
      </c>
      <c r="E112" s="35"/>
      <c r="F112" s="157" t="s">
        <v>117</v>
      </c>
      <c r="G112" s="36">
        <v>23210.762683173249</v>
      </c>
      <c r="H112" s="35" t="s">
        <v>117</v>
      </c>
      <c r="I112" s="34" t="s">
        <v>117</v>
      </c>
      <c r="L112" s="63" t="e">
        <f>+L94-G105-G106</f>
        <v>#VALUE!</v>
      </c>
    </row>
    <row r="113" spans="1:14" x14ac:dyDescent="0.2">
      <c r="A113" s="10">
        <v>1</v>
      </c>
      <c r="B113" s="33" t="s">
        <v>8</v>
      </c>
      <c r="C113" s="42" t="s">
        <v>117</v>
      </c>
      <c r="D113" s="42" t="s">
        <v>117</v>
      </c>
      <c r="E113" s="41"/>
      <c r="F113" s="158">
        <v>0.92843050732693</v>
      </c>
      <c r="G113" s="60" t="s">
        <v>117</v>
      </c>
      <c r="H113" s="42" t="s">
        <v>117</v>
      </c>
      <c r="I113" s="42" t="s">
        <v>117</v>
      </c>
      <c r="L113" s="10" t="e">
        <f>L112/G9-F113</f>
        <v>#VALUE!</v>
      </c>
      <c r="N113" s="10">
        <v>98.633149128993352</v>
      </c>
    </row>
    <row r="115" spans="1:14" x14ac:dyDescent="0.2">
      <c r="B115" s="176" t="s">
        <v>57</v>
      </c>
    </row>
  </sheetData>
  <autoFilter ref="A1:H113">
    <filterColumn colId="0">
      <filters>
        <filter val="1"/>
      </filters>
    </filterColumn>
  </autoFilter>
  <phoneticPr fontId="41" type="noConversion"/>
  <conditionalFormatting sqref="E25:E26 D22:D26 F22:I26 E22:E23 D20:I21 C33 D27:I27 D55:H72 I55:I73 D74:I80 I81 D82:I85 I86 D87:I89 I90:I91 I93 D92:I92 D31:I54 C3:I3">
    <cfRule type="cellIs" dxfId="31" priority="2" stopIfTrue="1" operator="equal">
      <formula>0</formula>
    </cfRule>
  </conditionalFormatting>
  <conditionalFormatting sqref="L113">
    <cfRule type="cellIs" dxfId="30" priority="1" stopIfTrue="1" operator="notEqual">
      <formula>0</formula>
    </cfRule>
  </conditionalFormatting>
  <pageMargins left="0.75" right="0.75" top="1" bottom="1" header="0" footer="0"/>
  <pageSetup paperSize="9" scale="89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N115"/>
  <sheetViews>
    <sheetView workbookViewId="0"/>
  </sheetViews>
  <sheetFormatPr defaultRowHeight="12" x14ac:dyDescent="0.2"/>
  <cols>
    <col min="1" max="1" width="3.28515625" style="10" customWidth="1"/>
    <col min="2" max="2" width="40.7109375" style="10" customWidth="1"/>
    <col min="3" max="3" width="4.85546875" style="10" customWidth="1"/>
    <col min="4" max="4" width="11.28515625" style="10" customWidth="1"/>
    <col min="5" max="5" width="4.85546875" style="10" customWidth="1"/>
    <col min="6" max="6" width="9.7109375" style="10" customWidth="1"/>
    <col min="7" max="7" width="9.140625" style="63"/>
    <col min="8" max="8" width="9.140625" style="10"/>
    <col min="9" max="9" width="6.5703125" style="23" customWidth="1"/>
    <col min="10" max="11" width="9.140625" style="10"/>
    <col min="12" max="14" width="9.140625" style="10" hidden="1" customWidth="1"/>
    <col min="15" max="16384" width="9.140625" style="10"/>
  </cols>
  <sheetData>
    <row r="1" spans="1:9" x14ac:dyDescent="0.2">
      <c r="C1" s="10">
        <v>2</v>
      </c>
      <c r="D1" s="10">
        <v>3</v>
      </c>
      <c r="F1" s="10">
        <v>6</v>
      </c>
      <c r="G1" s="63">
        <v>7</v>
      </c>
      <c r="H1" s="10">
        <v>8</v>
      </c>
    </row>
    <row r="2" spans="1:9" hidden="1" x14ac:dyDescent="0.2">
      <c r="G2" s="10"/>
    </row>
    <row r="3" spans="1:9" x14ac:dyDescent="0.2">
      <c r="A3" s="10">
        <v>1</v>
      </c>
      <c r="B3" s="95" t="s">
        <v>116</v>
      </c>
      <c r="C3" s="27" t="s">
        <v>117</v>
      </c>
      <c r="D3" s="27" t="s">
        <v>117</v>
      </c>
      <c r="E3" s="27" t="s">
        <v>117</v>
      </c>
      <c r="F3" s="27" t="s">
        <v>117</v>
      </c>
      <c r="G3" s="27" t="s">
        <v>117</v>
      </c>
      <c r="H3" s="27" t="s">
        <v>117</v>
      </c>
      <c r="I3" s="27" t="s">
        <v>117</v>
      </c>
    </row>
    <row r="4" spans="1:9" x14ac:dyDescent="0.2">
      <c r="A4" s="10">
        <v>1</v>
      </c>
      <c r="B4" s="95" t="s">
        <v>0</v>
      </c>
      <c r="C4" s="24" t="s">
        <v>117</v>
      </c>
      <c r="D4" s="24" t="s">
        <v>117</v>
      </c>
      <c r="E4" s="24" t="s">
        <v>117</v>
      </c>
      <c r="F4" s="24" t="s">
        <v>117</v>
      </c>
      <c r="G4" s="24" t="s">
        <v>117</v>
      </c>
      <c r="H4" s="24" t="s">
        <v>117</v>
      </c>
      <c r="I4" s="25" t="s">
        <v>117</v>
      </c>
    </row>
    <row r="5" spans="1:9" x14ac:dyDescent="0.2">
      <c r="A5" s="10">
        <v>1</v>
      </c>
      <c r="B5" s="24" t="s">
        <v>117</v>
      </c>
      <c r="C5" s="24" t="s">
        <v>117</v>
      </c>
      <c r="D5" s="61" t="s">
        <v>117</v>
      </c>
      <c r="E5" s="62" t="s">
        <v>117</v>
      </c>
      <c r="F5" s="62" t="s">
        <v>117</v>
      </c>
      <c r="G5" s="175" t="s">
        <v>118</v>
      </c>
      <c r="H5" s="62"/>
      <c r="I5" s="61" t="s">
        <v>117</v>
      </c>
    </row>
    <row r="6" spans="1:9" x14ac:dyDescent="0.2">
      <c r="A6" s="10">
        <v>1</v>
      </c>
      <c r="B6" s="79" t="s">
        <v>119</v>
      </c>
      <c r="C6" s="24" t="s">
        <v>117</v>
      </c>
      <c r="D6" s="61" t="s">
        <v>117</v>
      </c>
      <c r="E6" s="62" t="s">
        <v>117</v>
      </c>
      <c r="F6" s="62" t="s">
        <v>117</v>
      </c>
      <c r="G6" s="62" t="s">
        <v>117</v>
      </c>
      <c r="H6" s="62" t="s">
        <v>117</v>
      </c>
      <c r="I6" s="61" t="s">
        <v>117</v>
      </c>
    </row>
    <row r="7" spans="1:9" x14ac:dyDescent="0.2">
      <c r="A7" s="10">
        <v>1</v>
      </c>
      <c r="B7" s="95" t="s">
        <v>266</v>
      </c>
      <c r="C7" s="24" t="s">
        <v>117</v>
      </c>
      <c r="D7" s="61" t="s">
        <v>117</v>
      </c>
      <c r="E7" s="62" t="s">
        <v>117</v>
      </c>
      <c r="F7" s="62" t="s">
        <v>117</v>
      </c>
      <c r="G7" s="62" t="s">
        <v>117</v>
      </c>
      <c r="H7" s="62" t="s">
        <v>117</v>
      </c>
      <c r="I7" s="61" t="s">
        <v>117</v>
      </c>
    </row>
    <row r="8" spans="1:9" x14ac:dyDescent="0.2">
      <c r="A8" s="10">
        <v>1</v>
      </c>
      <c r="B8" s="24" t="s">
        <v>117</v>
      </c>
      <c r="C8" s="24" t="s">
        <v>117</v>
      </c>
      <c r="D8" s="61" t="s">
        <v>117</v>
      </c>
      <c r="E8" s="62" t="s">
        <v>117</v>
      </c>
      <c r="F8" s="62" t="s">
        <v>117</v>
      </c>
      <c r="G8" s="62" t="s">
        <v>117</v>
      </c>
      <c r="H8" s="62" t="s">
        <v>117</v>
      </c>
      <c r="I8" s="61" t="s">
        <v>117</v>
      </c>
    </row>
    <row r="9" spans="1:9" x14ac:dyDescent="0.2">
      <c r="A9" s="10">
        <v>1</v>
      </c>
      <c r="B9" s="95" t="s">
        <v>120</v>
      </c>
      <c r="C9" s="95" t="s">
        <v>117</v>
      </c>
      <c r="D9" s="101" t="s">
        <v>117</v>
      </c>
      <c r="E9" s="102" t="s">
        <v>117</v>
      </c>
      <c r="F9" s="102" t="s">
        <v>117</v>
      </c>
      <c r="G9" s="144">
        <v>50000</v>
      </c>
      <c r="H9" s="145" t="s">
        <v>1</v>
      </c>
      <c r="I9" s="61" t="s">
        <v>117</v>
      </c>
    </row>
    <row r="10" spans="1:9" x14ac:dyDescent="0.2">
      <c r="A10" s="10">
        <v>1</v>
      </c>
      <c r="B10" s="24" t="s">
        <v>117</v>
      </c>
      <c r="C10" s="24" t="s">
        <v>117</v>
      </c>
      <c r="D10" s="61" t="s">
        <v>117</v>
      </c>
      <c r="E10" s="62" t="s">
        <v>117</v>
      </c>
      <c r="F10" s="62" t="s">
        <v>117</v>
      </c>
      <c r="G10" s="96" t="s">
        <v>117</v>
      </c>
      <c r="H10" s="97" t="s">
        <v>117</v>
      </c>
      <c r="I10" s="61" t="s">
        <v>117</v>
      </c>
    </row>
    <row r="11" spans="1:9" x14ac:dyDescent="0.2">
      <c r="A11" s="10">
        <v>1</v>
      </c>
      <c r="B11" s="24" t="s">
        <v>121</v>
      </c>
      <c r="C11" s="24" t="s">
        <v>117</v>
      </c>
      <c r="D11" s="61" t="s">
        <v>117</v>
      </c>
      <c r="E11" s="62" t="s">
        <v>117</v>
      </c>
      <c r="F11" s="62" t="s">
        <v>117</v>
      </c>
      <c r="G11" s="179">
        <v>55555.555555555555</v>
      </c>
      <c r="H11" s="97" t="s">
        <v>1</v>
      </c>
      <c r="I11" s="61" t="s">
        <v>117</v>
      </c>
    </row>
    <row r="12" spans="1:9" x14ac:dyDescent="0.2">
      <c r="A12" s="10">
        <v>1</v>
      </c>
      <c r="B12" s="24" t="s">
        <v>122</v>
      </c>
      <c r="C12" s="24" t="s">
        <v>117</v>
      </c>
      <c r="D12" s="61" t="s">
        <v>117</v>
      </c>
      <c r="E12" s="62" t="s">
        <v>117</v>
      </c>
      <c r="F12" s="62" t="s">
        <v>117</v>
      </c>
      <c r="G12" s="179">
        <v>10</v>
      </c>
      <c r="H12" s="73" t="s">
        <v>2</v>
      </c>
      <c r="I12" s="61" t="s">
        <v>117</v>
      </c>
    </row>
    <row r="13" spans="1:9" x14ac:dyDescent="0.2">
      <c r="A13" s="10">
        <v>1</v>
      </c>
      <c r="B13" s="24" t="s">
        <v>117</v>
      </c>
      <c r="C13" s="24" t="s">
        <v>117</v>
      </c>
      <c r="D13" s="61" t="s">
        <v>117</v>
      </c>
      <c r="E13" s="62" t="s">
        <v>117</v>
      </c>
      <c r="F13" s="62" t="s">
        <v>117</v>
      </c>
      <c r="G13" s="179" t="s">
        <v>117</v>
      </c>
      <c r="H13" s="62" t="s">
        <v>117</v>
      </c>
      <c r="I13" s="61" t="s">
        <v>117</v>
      </c>
    </row>
    <row r="14" spans="1:9" hidden="1" x14ac:dyDescent="0.2">
      <c r="A14" s="10">
        <v>0</v>
      </c>
      <c r="B14" s="24" t="s">
        <v>117</v>
      </c>
      <c r="C14" s="24" t="s">
        <v>117</v>
      </c>
      <c r="D14" s="61" t="s">
        <v>117</v>
      </c>
      <c r="E14" s="62" t="s">
        <v>117</v>
      </c>
      <c r="F14" s="62" t="s">
        <v>117</v>
      </c>
      <c r="G14" s="40" t="s">
        <v>117</v>
      </c>
      <c r="H14" s="73" t="s">
        <v>117</v>
      </c>
      <c r="I14" s="61" t="s">
        <v>117</v>
      </c>
    </row>
    <row r="15" spans="1:9" x14ac:dyDescent="0.2">
      <c r="A15" s="10">
        <v>1</v>
      </c>
      <c r="B15" s="24" t="s">
        <v>123</v>
      </c>
      <c r="C15" s="24" t="s">
        <v>117</v>
      </c>
      <c r="D15" s="61" t="s">
        <v>117</v>
      </c>
      <c r="E15" s="62" t="s">
        <v>117</v>
      </c>
      <c r="F15" s="62" t="s">
        <v>117</v>
      </c>
      <c r="G15" s="247">
        <v>0.5</v>
      </c>
      <c r="H15" s="73" t="s">
        <v>3</v>
      </c>
      <c r="I15" s="61" t="s">
        <v>117</v>
      </c>
    </row>
    <row r="16" spans="1:9" x14ac:dyDescent="0.2">
      <c r="A16" s="10">
        <v>1</v>
      </c>
      <c r="B16" s="24" t="s">
        <v>124</v>
      </c>
      <c r="C16" s="24" t="s">
        <v>117</v>
      </c>
      <c r="D16" s="61" t="s">
        <v>117</v>
      </c>
      <c r="E16" s="62" t="s">
        <v>117</v>
      </c>
      <c r="F16" s="62" t="s">
        <v>117</v>
      </c>
      <c r="G16" s="179">
        <v>1</v>
      </c>
      <c r="H16" s="73" t="s">
        <v>125</v>
      </c>
      <c r="I16" s="61" t="s">
        <v>117</v>
      </c>
    </row>
    <row r="17" spans="1:14" x14ac:dyDescent="0.2">
      <c r="A17" s="10">
        <v>1</v>
      </c>
      <c r="B17" s="24" t="s">
        <v>117</v>
      </c>
      <c r="C17" s="24" t="s">
        <v>117</v>
      </c>
      <c r="D17" s="61" t="s">
        <v>117</v>
      </c>
      <c r="E17" s="62" t="s">
        <v>117</v>
      </c>
      <c r="F17" s="62" t="s">
        <v>117</v>
      </c>
      <c r="G17" s="179" t="s">
        <v>117</v>
      </c>
      <c r="H17" s="73" t="s">
        <v>117</v>
      </c>
      <c r="I17" s="61" t="s">
        <v>117</v>
      </c>
    </row>
    <row r="18" spans="1:14" x14ac:dyDescent="0.2">
      <c r="A18" s="10">
        <v>1</v>
      </c>
      <c r="B18" s="24" t="s">
        <v>126</v>
      </c>
      <c r="C18" s="25" t="s">
        <v>117</v>
      </c>
      <c r="D18" s="25" t="s">
        <v>117</v>
      </c>
      <c r="E18" s="25" t="s">
        <v>117</v>
      </c>
      <c r="F18" s="25" t="s">
        <v>117</v>
      </c>
      <c r="G18" s="179">
        <v>7.6959999999999997</v>
      </c>
      <c r="H18" s="73" t="s">
        <v>2</v>
      </c>
      <c r="I18" s="25" t="s">
        <v>117</v>
      </c>
    </row>
    <row r="19" spans="1:14" x14ac:dyDescent="0.2">
      <c r="A19" s="10">
        <v>1</v>
      </c>
      <c r="B19" s="24" t="s">
        <v>117</v>
      </c>
      <c r="C19" s="25" t="s">
        <v>117</v>
      </c>
      <c r="D19" s="61" t="s">
        <v>117</v>
      </c>
      <c r="E19" s="62" t="s">
        <v>117</v>
      </c>
      <c r="F19" s="62" t="s">
        <v>117</v>
      </c>
      <c r="G19" s="62" t="s">
        <v>117</v>
      </c>
      <c r="H19" s="62" t="s">
        <v>117</v>
      </c>
      <c r="I19" s="61" t="s">
        <v>117</v>
      </c>
    </row>
    <row r="20" spans="1:14" hidden="1" x14ac:dyDescent="0.2">
      <c r="A20" s="10">
        <v>0</v>
      </c>
      <c r="B20" s="24" t="s">
        <v>117</v>
      </c>
      <c r="C20" s="27" t="s">
        <v>117</v>
      </c>
      <c r="D20" s="27" t="s">
        <v>117</v>
      </c>
      <c r="E20" s="24" t="s">
        <v>117</v>
      </c>
      <c r="F20" s="28" t="s">
        <v>117</v>
      </c>
      <c r="G20" s="27" t="s">
        <v>117</v>
      </c>
      <c r="H20" s="24" t="s">
        <v>117</v>
      </c>
      <c r="I20" s="25" t="s">
        <v>117</v>
      </c>
    </row>
    <row r="21" spans="1:14" x14ac:dyDescent="0.2">
      <c r="A21" s="10">
        <v>1</v>
      </c>
      <c r="B21" s="24" t="s">
        <v>128</v>
      </c>
      <c r="C21" s="27" t="s">
        <v>117</v>
      </c>
      <c r="D21" s="27" t="s">
        <v>117</v>
      </c>
      <c r="E21" s="24" t="s">
        <v>117</v>
      </c>
      <c r="F21" s="24" t="s">
        <v>117</v>
      </c>
      <c r="G21" s="200">
        <v>27000</v>
      </c>
      <c r="H21" s="24" t="s">
        <v>129</v>
      </c>
      <c r="I21" s="24" t="s">
        <v>117</v>
      </c>
    </row>
    <row r="22" spans="1:14" hidden="1" x14ac:dyDescent="0.2">
      <c r="A22" s="10">
        <v>0</v>
      </c>
      <c r="B22" s="24" t="s">
        <v>117</v>
      </c>
      <c r="C22" s="27" t="s">
        <v>117</v>
      </c>
      <c r="D22" s="29" t="s">
        <v>117</v>
      </c>
      <c r="E22" s="24" t="s">
        <v>117</v>
      </c>
      <c r="F22" s="28" t="s">
        <v>117</v>
      </c>
      <c r="G22" s="27" t="s">
        <v>117</v>
      </c>
      <c r="H22" s="24" t="s">
        <v>117</v>
      </c>
      <c r="I22" s="24" t="s">
        <v>117</v>
      </c>
    </row>
    <row r="23" spans="1:14" hidden="1" x14ac:dyDescent="0.2">
      <c r="A23" s="10">
        <v>0</v>
      </c>
      <c r="B23" s="24" t="s">
        <v>260</v>
      </c>
      <c r="C23" s="27" t="s">
        <v>117</v>
      </c>
      <c r="D23" s="29" t="s">
        <v>117</v>
      </c>
      <c r="E23" s="24" t="s">
        <v>117</v>
      </c>
      <c r="F23" s="28" t="s">
        <v>117</v>
      </c>
      <c r="G23" s="32" t="s">
        <v>107</v>
      </c>
      <c r="H23" s="24"/>
      <c r="I23" s="24"/>
    </row>
    <row r="24" spans="1:14" ht="13.5" x14ac:dyDescent="0.2">
      <c r="A24" s="10">
        <v>1</v>
      </c>
      <c r="B24" s="24" t="s">
        <v>261</v>
      </c>
      <c r="C24" s="27" t="s">
        <v>117</v>
      </c>
      <c r="D24" s="29" t="s">
        <v>117</v>
      </c>
      <c r="E24" s="58" t="s">
        <v>117</v>
      </c>
      <c r="F24" s="28" t="s">
        <v>117</v>
      </c>
      <c r="G24" s="32" t="s">
        <v>107</v>
      </c>
      <c r="H24" s="24"/>
      <c r="I24" s="24"/>
    </row>
    <row r="25" spans="1:14" hidden="1" x14ac:dyDescent="0.2">
      <c r="A25" s="10">
        <v>0</v>
      </c>
      <c r="B25" s="24" t="s">
        <v>117</v>
      </c>
      <c r="C25" s="27" t="s">
        <v>117</v>
      </c>
      <c r="D25" s="27" t="s">
        <v>117</v>
      </c>
      <c r="E25" s="24" t="s">
        <v>117</v>
      </c>
      <c r="F25" s="28" t="s">
        <v>117</v>
      </c>
      <c r="G25" s="27" t="s">
        <v>117</v>
      </c>
      <c r="H25" s="24" t="s">
        <v>117</v>
      </c>
      <c r="I25" s="24" t="s">
        <v>117</v>
      </c>
    </row>
    <row r="26" spans="1:14" hidden="1" x14ac:dyDescent="0.2">
      <c r="A26" s="10">
        <v>0</v>
      </c>
      <c r="B26" s="24" t="s">
        <v>117</v>
      </c>
      <c r="C26" s="27" t="s">
        <v>117</v>
      </c>
      <c r="D26" s="29" t="s">
        <v>117</v>
      </c>
      <c r="E26" s="24" t="s">
        <v>117</v>
      </c>
      <c r="F26" s="28" t="s">
        <v>117</v>
      </c>
      <c r="G26" s="27" t="s">
        <v>117</v>
      </c>
      <c r="H26" s="24" t="s">
        <v>117</v>
      </c>
      <c r="I26" s="24" t="s">
        <v>117</v>
      </c>
    </row>
    <row r="27" spans="1:14" hidden="1" x14ac:dyDescent="0.2">
      <c r="A27" s="10">
        <v>0</v>
      </c>
      <c r="B27" s="24" t="s">
        <v>117</v>
      </c>
      <c r="C27" s="27" t="s">
        <v>117</v>
      </c>
      <c r="D27" s="27" t="s">
        <v>117</v>
      </c>
      <c r="E27" s="24" t="s">
        <v>117</v>
      </c>
      <c r="F27" s="28" t="s">
        <v>117</v>
      </c>
      <c r="G27" s="27" t="s">
        <v>117</v>
      </c>
      <c r="H27" s="24" t="s">
        <v>117</v>
      </c>
      <c r="I27" s="24" t="s">
        <v>117</v>
      </c>
    </row>
    <row r="28" spans="1:14" x14ac:dyDescent="0.2">
      <c r="A28" s="10">
        <v>1</v>
      </c>
      <c r="B28" s="24"/>
      <c r="C28" s="27" t="s">
        <v>117</v>
      </c>
      <c r="D28" s="61" t="s">
        <v>117</v>
      </c>
      <c r="E28" s="62" t="s">
        <v>117</v>
      </c>
      <c r="F28" s="62" t="s">
        <v>117</v>
      </c>
      <c r="G28" s="62" t="s">
        <v>117</v>
      </c>
      <c r="H28" s="62" t="s">
        <v>117</v>
      </c>
      <c r="I28" s="61" t="s">
        <v>117</v>
      </c>
      <c r="L28" s="10" t="s">
        <v>9</v>
      </c>
    </row>
    <row r="29" spans="1:14" x14ac:dyDescent="0.2">
      <c r="A29" s="10">
        <v>1</v>
      </c>
      <c r="B29" s="159">
        <v>0</v>
      </c>
      <c r="C29" s="160" t="s">
        <v>117</v>
      </c>
      <c r="D29" s="161" t="s">
        <v>130</v>
      </c>
      <c r="E29" s="162" t="s">
        <v>117</v>
      </c>
      <c r="F29" s="162" t="s">
        <v>131</v>
      </c>
      <c r="G29" s="162" t="s">
        <v>132</v>
      </c>
      <c r="H29" s="162" t="s">
        <v>117</v>
      </c>
      <c r="I29" s="161" t="s">
        <v>133</v>
      </c>
    </row>
    <row r="30" spans="1:14" x14ac:dyDescent="0.2">
      <c r="A30" s="10">
        <v>1</v>
      </c>
      <c r="B30" s="163" t="s">
        <v>134</v>
      </c>
      <c r="C30" s="164" t="s">
        <v>117</v>
      </c>
      <c r="D30" s="165" t="s">
        <v>3</v>
      </c>
      <c r="E30" s="165" t="s">
        <v>117</v>
      </c>
      <c r="F30" s="165" t="s">
        <v>135</v>
      </c>
      <c r="G30" s="165" t="s">
        <v>108</v>
      </c>
      <c r="H30" s="165" t="s">
        <v>117</v>
      </c>
      <c r="I30" s="166" t="s">
        <v>136</v>
      </c>
    </row>
    <row r="31" spans="1:14" x14ac:dyDescent="0.2">
      <c r="A31" s="10">
        <v>1</v>
      </c>
      <c r="B31" s="90" t="s">
        <v>137</v>
      </c>
      <c r="C31" s="91" t="s">
        <v>117</v>
      </c>
      <c r="D31" s="91" t="s">
        <v>117</v>
      </c>
      <c r="E31" s="91" t="s">
        <v>117</v>
      </c>
      <c r="F31" s="91" t="s">
        <v>117</v>
      </c>
      <c r="G31" s="91" t="s">
        <v>117</v>
      </c>
      <c r="H31" s="91">
        <v>173.26396436144086</v>
      </c>
      <c r="I31" s="27" t="s">
        <v>117</v>
      </c>
      <c r="L31" s="63">
        <f>+H31</f>
        <v>173.26396436144086</v>
      </c>
      <c r="N31" s="218">
        <v>82.105923550942393</v>
      </c>
    </row>
    <row r="32" spans="1:14" hidden="1" x14ac:dyDescent="0.2">
      <c r="A32" s="10">
        <v>0</v>
      </c>
      <c r="B32" s="11" t="s">
        <v>262</v>
      </c>
      <c r="C32" s="75" t="s">
        <v>117</v>
      </c>
      <c r="D32" s="7" t="s">
        <v>117</v>
      </c>
      <c r="E32" s="9" t="s">
        <v>117</v>
      </c>
      <c r="F32" s="81" t="s">
        <v>117</v>
      </c>
      <c r="G32" s="24" t="s">
        <v>117</v>
      </c>
      <c r="H32" s="24" t="s">
        <v>117</v>
      </c>
      <c r="I32" s="24" t="s">
        <v>117</v>
      </c>
    </row>
    <row r="33" spans="1:14" x14ac:dyDescent="0.2">
      <c r="A33" s="10">
        <v>1</v>
      </c>
      <c r="B33" s="26" t="s">
        <v>139</v>
      </c>
      <c r="C33" s="27" t="s">
        <v>117</v>
      </c>
      <c r="D33" s="27">
        <v>20000</v>
      </c>
      <c r="E33" s="27" t="s">
        <v>117</v>
      </c>
      <c r="F33" s="71">
        <v>8.6631982180720435E-3</v>
      </c>
      <c r="G33" s="27">
        <v>173.26396436144086</v>
      </c>
      <c r="H33" s="27" t="s">
        <v>117</v>
      </c>
      <c r="I33" s="27">
        <v>0.29375610485802611</v>
      </c>
    </row>
    <row r="34" spans="1:14" x14ac:dyDescent="0.2">
      <c r="A34" s="10">
        <v>1</v>
      </c>
      <c r="B34" s="43" t="s">
        <v>140</v>
      </c>
      <c r="C34" s="91" t="s">
        <v>117</v>
      </c>
      <c r="D34" s="91" t="s">
        <v>117</v>
      </c>
      <c r="E34" s="91" t="s">
        <v>117</v>
      </c>
      <c r="F34" s="93" t="s">
        <v>117</v>
      </c>
      <c r="G34" s="91" t="s">
        <v>117</v>
      </c>
      <c r="H34" s="91">
        <v>11711.769930757431</v>
      </c>
      <c r="I34" s="27" t="s">
        <v>117</v>
      </c>
      <c r="L34" s="10">
        <f>SUBTOTAL(9,G35:G57)</f>
        <v>11711.769930757428</v>
      </c>
      <c r="M34" s="244">
        <f>L34-H34</f>
        <v>0</v>
      </c>
      <c r="N34" s="218">
        <v>94.406847969017136</v>
      </c>
    </row>
    <row r="35" spans="1:14" x14ac:dyDescent="0.2">
      <c r="A35" s="10">
        <v>1</v>
      </c>
      <c r="B35" s="26" t="s">
        <v>142</v>
      </c>
      <c r="C35" s="27" t="s">
        <v>117</v>
      </c>
      <c r="D35" s="27">
        <v>27000</v>
      </c>
      <c r="E35" s="27" t="s">
        <v>117</v>
      </c>
      <c r="F35" s="71">
        <v>0.14130000000000001</v>
      </c>
      <c r="G35" s="27">
        <v>3815.1000000000004</v>
      </c>
      <c r="H35" s="27" t="s">
        <v>117</v>
      </c>
      <c r="I35" s="27">
        <v>6.4682169761854089</v>
      </c>
      <c r="M35" s="218">
        <v>95.087483176312247</v>
      </c>
    </row>
    <row r="36" spans="1:14" x14ac:dyDescent="0.2">
      <c r="A36" s="10">
        <v>1</v>
      </c>
      <c r="B36" s="26" t="s">
        <v>141</v>
      </c>
      <c r="C36" s="27" t="s">
        <v>117</v>
      </c>
      <c r="D36" s="27">
        <v>27000</v>
      </c>
      <c r="E36" s="27" t="s">
        <v>117</v>
      </c>
      <c r="F36" s="71">
        <v>6.1799999999999994E-2</v>
      </c>
      <c r="G36" s="27">
        <v>1668.6</v>
      </c>
      <c r="H36" s="27" t="s">
        <v>117</v>
      </c>
      <c r="I36" s="27">
        <v>2.8289866180343828</v>
      </c>
      <c r="M36" s="218">
        <v>94.351145038167942</v>
      </c>
    </row>
    <row r="37" spans="1:14" x14ac:dyDescent="0.2">
      <c r="A37" s="10">
        <v>1</v>
      </c>
      <c r="B37" s="26" t="s">
        <v>143</v>
      </c>
      <c r="C37" s="27" t="s">
        <v>117</v>
      </c>
      <c r="D37" s="27">
        <v>12</v>
      </c>
      <c r="E37" s="27" t="s">
        <v>117</v>
      </c>
      <c r="F37" s="71">
        <v>4.76</v>
      </c>
      <c r="G37" s="27">
        <v>57.12</v>
      </c>
      <c r="H37" s="27" t="s">
        <v>117</v>
      </c>
      <c r="I37" s="27">
        <v>9.6842691850727525E-2</v>
      </c>
    </row>
    <row r="38" spans="1:14" x14ac:dyDescent="0.2">
      <c r="A38" s="10">
        <v>1</v>
      </c>
      <c r="B38" s="11" t="s">
        <v>263</v>
      </c>
      <c r="C38" s="75" t="s">
        <v>117</v>
      </c>
      <c r="D38" s="27">
        <v>6</v>
      </c>
      <c r="E38" s="9" t="s">
        <v>117</v>
      </c>
      <c r="F38" s="28">
        <v>6.89</v>
      </c>
      <c r="G38" s="27">
        <v>41.339999999999996</v>
      </c>
      <c r="H38" s="24" t="s">
        <v>117</v>
      </c>
      <c r="I38" s="24">
        <v>7.0088880971797538E-2</v>
      </c>
    </row>
    <row r="39" spans="1:14" x14ac:dyDescent="0.2">
      <c r="A39" s="10">
        <v>1</v>
      </c>
      <c r="B39" s="11" t="s">
        <v>146</v>
      </c>
      <c r="C39" s="75" t="s">
        <v>117</v>
      </c>
      <c r="D39" s="27">
        <v>806.31735414344098</v>
      </c>
      <c r="E39" s="9" t="s">
        <v>117</v>
      </c>
      <c r="F39" s="28">
        <v>0.32154714556780711</v>
      </c>
      <c r="G39" s="27">
        <v>259.2690436466101</v>
      </c>
      <c r="H39" s="24" t="s">
        <v>117</v>
      </c>
      <c r="I39" s="24">
        <v>0.43957129027138458</v>
      </c>
    </row>
    <row r="40" spans="1:14" hidden="1" x14ac:dyDescent="0.2">
      <c r="A40" s="10">
        <v>0</v>
      </c>
      <c r="B40" s="11" t="s">
        <v>53</v>
      </c>
      <c r="C40" s="75" t="s">
        <v>117</v>
      </c>
      <c r="D40" s="82">
        <v>193.99999999999997</v>
      </c>
      <c r="E40" s="9" t="s">
        <v>117</v>
      </c>
      <c r="F40" s="13" t="s">
        <v>117</v>
      </c>
      <c r="G40" s="27" t="s">
        <v>117</v>
      </c>
      <c r="H40" s="24" t="s">
        <v>117</v>
      </c>
      <c r="I40" s="24" t="s">
        <v>117</v>
      </c>
    </row>
    <row r="41" spans="1:14" hidden="1" x14ac:dyDescent="0.2">
      <c r="A41" s="10">
        <v>0</v>
      </c>
      <c r="B41" s="26" t="s">
        <v>12</v>
      </c>
      <c r="C41" s="27" t="s">
        <v>117</v>
      </c>
      <c r="D41" s="27">
        <v>21.111111111111114</v>
      </c>
      <c r="E41" s="27" t="s">
        <v>117</v>
      </c>
      <c r="F41" s="70" t="s">
        <v>117</v>
      </c>
      <c r="G41" s="27" t="s">
        <v>117</v>
      </c>
      <c r="H41" s="27" t="s">
        <v>117</v>
      </c>
      <c r="I41" s="27" t="s">
        <v>117</v>
      </c>
    </row>
    <row r="42" spans="1:14" hidden="1" x14ac:dyDescent="0.2">
      <c r="A42" s="10">
        <v>0</v>
      </c>
      <c r="B42" s="26" t="s">
        <v>54</v>
      </c>
      <c r="C42" s="27" t="s">
        <v>117</v>
      </c>
      <c r="D42" s="27">
        <v>129.99999999999997</v>
      </c>
      <c r="E42" s="27" t="s">
        <v>117</v>
      </c>
      <c r="F42" s="71" t="s">
        <v>117</v>
      </c>
      <c r="G42" s="27" t="s">
        <v>117</v>
      </c>
      <c r="H42" s="27" t="s">
        <v>117</v>
      </c>
      <c r="I42" s="27" t="s">
        <v>117</v>
      </c>
    </row>
    <row r="43" spans="1:14" x14ac:dyDescent="0.2">
      <c r="A43" s="10">
        <v>1</v>
      </c>
      <c r="B43" s="26" t="s">
        <v>147</v>
      </c>
      <c r="C43" s="27" t="s">
        <v>117</v>
      </c>
      <c r="D43" s="27" t="s">
        <v>117</v>
      </c>
      <c r="E43" s="27" t="s">
        <v>117</v>
      </c>
      <c r="F43" s="71" t="s">
        <v>117</v>
      </c>
      <c r="G43" s="27">
        <v>1073.1215271889378</v>
      </c>
      <c r="H43" s="27" t="s">
        <v>117</v>
      </c>
      <c r="I43" s="27">
        <v>1.8193973630241671</v>
      </c>
    </row>
    <row r="44" spans="1:14" hidden="1" x14ac:dyDescent="0.2">
      <c r="A44" s="10">
        <v>0</v>
      </c>
      <c r="B44" s="26" t="s">
        <v>216</v>
      </c>
      <c r="C44" s="27" t="s">
        <v>117</v>
      </c>
      <c r="D44" s="27">
        <v>0.4</v>
      </c>
      <c r="E44" s="27" t="s">
        <v>117</v>
      </c>
      <c r="F44" s="71">
        <v>200.94</v>
      </c>
      <c r="G44" s="27">
        <v>80.376000000000005</v>
      </c>
      <c r="H44" s="27" t="s">
        <v>117</v>
      </c>
      <c r="I44" s="27">
        <v>0.13627150210423802</v>
      </c>
    </row>
    <row r="45" spans="1:14" hidden="1" x14ac:dyDescent="0.2">
      <c r="A45" s="10">
        <v>0</v>
      </c>
      <c r="B45" s="26" t="s">
        <v>151</v>
      </c>
      <c r="C45" s="27" t="s">
        <v>117</v>
      </c>
      <c r="D45" s="27">
        <v>4</v>
      </c>
      <c r="E45" s="27" t="s">
        <v>117</v>
      </c>
      <c r="F45" s="71">
        <v>26.52</v>
      </c>
      <c r="G45" s="27">
        <v>106.08</v>
      </c>
      <c r="H45" s="27" t="s">
        <v>117</v>
      </c>
      <c r="I45" s="27">
        <v>0.17985071343706538</v>
      </c>
    </row>
    <row r="46" spans="1:14" hidden="1" x14ac:dyDescent="0.2">
      <c r="A46" s="10">
        <v>0</v>
      </c>
      <c r="B46" s="26" t="s">
        <v>264</v>
      </c>
      <c r="C46" s="27" t="s">
        <v>117</v>
      </c>
      <c r="D46" s="27">
        <v>5</v>
      </c>
      <c r="E46" s="27" t="s">
        <v>117</v>
      </c>
      <c r="F46" s="71">
        <v>39.655000000000001</v>
      </c>
      <c r="G46" s="27">
        <v>198.27500000000001</v>
      </c>
      <c r="H46" s="27" t="s">
        <v>117</v>
      </c>
      <c r="I46" s="27">
        <v>0.33616044689606095</v>
      </c>
    </row>
    <row r="47" spans="1:14" hidden="1" x14ac:dyDescent="0.2">
      <c r="A47" s="10">
        <v>0</v>
      </c>
      <c r="B47" s="26" t="s">
        <v>227</v>
      </c>
      <c r="C47" s="27" t="s">
        <v>117</v>
      </c>
      <c r="D47" s="27">
        <v>1.7999999999999998</v>
      </c>
      <c r="E47" s="27" t="s">
        <v>117</v>
      </c>
      <c r="F47" s="71" t="s">
        <v>117</v>
      </c>
      <c r="G47" s="27" t="s">
        <v>117</v>
      </c>
      <c r="H47" s="27" t="s">
        <v>117</v>
      </c>
      <c r="I47" s="27" t="s">
        <v>117</v>
      </c>
    </row>
    <row r="48" spans="1:14" hidden="1" x14ac:dyDescent="0.2">
      <c r="A48" s="10">
        <v>0</v>
      </c>
      <c r="B48" s="26" t="s">
        <v>250</v>
      </c>
      <c r="C48" s="27" t="s">
        <v>117</v>
      </c>
      <c r="D48" s="27">
        <v>3</v>
      </c>
      <c r="E48" s="27" t="s">
        <v>117</v>
      </c>
      <c r="F48" s="71">
        <v>119.48</v>
      </c>
      <c r="G48" s="27">
        <v>358.44</v>
      </c>
      <c r="H48" s="27" t="s">
        <v>117</v>
      </c>
      <c r="I48" s="27">
        <v>0.60770823646664518</v>
      </c>
    </row>
    <row r="49" spans="1:13" hidden="1" x14ac:dyDescent="0.2">
      <c r="A49" s="10">
        <v>0</v>
      </c>
      <c r="B49" s="26" t="s">
        <v>194</v>
      </c>
      <c r="C49" s="27" t="s">
        <v>117</v>
      </c>
      <c r="D49" s="27">
        <v>0.4</v>
      </c>
      <c r="E49" s="27" t="s">
        <v>117</v>
      </c>
      <c r="F49" s="71">
        <v>227.83599999999998</v>
      </c>
      <c r="G49" s="27">
        <v>91.134399999999999</v>
      </c>
      <c r="H49" s="27" t="s">
        <v>117</v>
      </c>
      <c r="I49" s="27">
        <v>0.15451156540968036</v>
      </c>
    </row>
    <row r="50" spans="1:13" hidden="1" x14ac:dyDescent="0.2">
      <c r="A50" s="10">
        <v>0</v>
      </c>
      <c r="B50" s="26" t="s">
        <v>267</v>
      </c>
      <c r="C50" s="27" t="s">
        <v>117</v>
      </c>
      <c r="D50" s="27">
        <v>0.4</v>
      </c>
      <c r="E50" s="27" t="s">
        <v>117</v>
      </c>
      <c r="F50" s="71">
        <v>113.197</v>
      </c>
      <c r="G50" s="27">
        <v>45.278800000000004</v>
      </c>
      <c r="H50" s="27" t="s">
        <v>117</v>
      </c>
      <c r="I50" s="27">
        <v>7.6766822054809558E-2</v>
      </c>
    </row>
    <row r="51" spans="1:13" hidden="1" x14ac:dyDescent="0.2">
      <c r="A51" s="10">
        <v>0</v>
      </c>
      <c r="B51" s="26" t="s">
        <v>209</v>
      </c>
      <c r="C51" s="27" t="s">
        <v>117</v>
      </c>
      <c r="D51" s="27">
        <v>18</v>
      </c>
      <c r="E51" s="27" t="s">
        <v>117</v>
      </c>
      <c r="F51" s="71">
        <v>10.752073732718895</v>
      </c>
      <c r="G51" s="27">
        <v>193.53732718894011</v>
      </c>
      <c r="H51" s="27" t="s">
        <v>117</v>
      </c>
      <c r="I51" s="27">
        <v>0.32812807665567151</v>
      </c>
    </row>
    <row r="52" spans="1:13" x14ac:dyDescent="0.2">
      <c r="A52" s="10">
        <v>1</v>
      </c>
      <c r="B52" s="26" t="s">
        <v>265</v>
      </c>
      <c r="C52" s="27" t="s">
        <v>117</v>
      </c>
      <c r="D52" s="27">
        <v>5000</v>
      </c>
      <c r="E52" s="27" t="s">
        <v>117</v>
      </c>
      <c r="F52" s="71">
        <v>5.110424999999999E-2</v>
      </c>
      <c r="G52" s="27">
        <v>255.52124999999995</v>
      </c>
      <c r="H52" s="27" t="s">
        <v>117</v>
      </c>
      <c r="I52" s="27">
        <v>0.43321718618807259</v>
      </c>
    </row>
    <row r="53" spans="1:13" x14ac:dyDescent="0.2">
      <c r="A53" s="10">
        <v>1</v>
      </c>
      <c r="B53" s="26" t="s">
        <v>268</v>
      </c>
      <c r="C53" s="27" t="s">
        <v>117</v>
      </c>
      <c r="D53" s="27">
        <v>150</v>
      </c>
      <c r="E53" s="27" t="s">
        <v>117</v>
      </c>
      <c r="F53" s="71">
        <v>1.623855</v>
      </c>
      <c r="G53" s="27">
        <v>243.57825</v>
      </c>
      <c r="H53" s="27" t="s">
        <v>117</v>
      </c>
      <c r="I53" s="27">
        <v>0.41296872209890534</v>
      </c>
    </row>
    <row r="54" spans="1:13" x14ac:dyDescent="0.2">
      <c r="A54" s="10">
        <v>1</v>
      </c>
      <c r="B54" s="26" t="s">
        <v>252</v>
      </c>
      <c r="C54" s="27" t="s">
        <v>117</v>
      </c>
      <c r="D54" s="27">
        <v>320</v>
      </c>
      <c r="E54" s="27" t="s">
        <v>117</v>
      </c>
      <c r="F54" s="71">
        <v>0.38600000000000001</v>
      </c>
      <c r="G54" s="27">
        <v>123.52000000000001</v>
      </c>
      <c r="H54" s="27" t="s">
        <v>117</v>
      </c>
      <c r="I54" s="27">
        <v>0.20941893027664327</v>
      </c>
    </row>
    <row r="55" spans="1:13" x14ac:dyDescent="0.2">
      <c r="A55" s="10">
        <v>1</v>
      </c>
      <c r="B55" s="11" t="s">
        <v>253</v>
      </c>
      <c r="C55" s="75" t="s">
        <v>117</v>
      </c>
      <c r="D55" s="27">
        <v>5000</v>
      </c>
      <c r="E55" s="9" t="s">
        <v>117</v>
      </c>
      <c r="F55" s="28">
        <v>7.7980000000000008E-2</v>
      </c>
      <c r="G55" s="27">
        <v>389.90000000000003</v>
      </c>
      <c r="H55" s="9" t="s">
        <v>117</v>
      </c>
      <c r="I55" s="24">
        <v>0.66104631569675532</v>
      </c>
    </row>
    <row r="56" spans="1:13" x14ac:dyDescent="0.2">
      <c r="A56" s="10">
        <v>1</v>
      </c>
      <c r="B56" s="11" t="s">
        <v>156</v>
      </c>
      <c r="C56" s="75" t="s">
        <v>117</v>
      </c>
      <c r="D56" s="27">
        <v>6250</v>
      </c>
      <c r="E56" s="9" t="s">
        <v>117</v>
      </c>
      <c r="F56" s="28">
        <v>0.56279999999999997</v>
      </c>
      <c r="G56" s="27">
        <v>3517.5</v>
      </c>
      <c r="H56" s="9" t="s">
        <v>117</v>
      </c>
      <c r="I56" s="24">
        <v>5.9636584136017872</v>
      </c>
    </row>
    <row r="57" spans="1:13" s="176" customFormat="1" x14ac:dyDescent="0.2">
      <c r="A57" s="10">
        <v>1</v>
      </c>
      <c r="B57" s="11" t="s">
        <v>219</v>
      </c>
      <c r="C57" s="75" t="s">
        <v>117</v>
      </c>
      <c r="D57" s="27">
        <v>5500</v>
      </c>
      <c r="E57" s="9" t="s">
        <v>117</v>
      </c>
      <c r="F57" s="28">
        <v>4.8581792713069331E-2</v>
      </c>
      <c r="G57" s="27">
        <v>267.19985992188134</v>
      </c>
      <c r="H57" s="27" t="s">
        <v>117</v>
      </c>
      <c r="I57" s="24">
        <v>0.45301739665567775</v>
      </c>
      <c r="L57" s="63">
        <f>SUM(G58:G74)</f>
        <v>16338.358968067258</v>
      </c>
      <c r="M57" s="244">
        <f>L57-H58</f>
        <v>0</v>
      </c>
    </row>
    <row r="58" spans="1:13" x14ac:dyDescent="0.2">
      <c r="A58" s="176">
        <v>1</v>
      </c>
      <c r="B58" s="88" t="s">
        <v>157</v>
      </c>
      <c r="C58" s="167" t="s">
        <v>117</v>
      </c>
      <c r="D58" s="91" t="s">
        <v>117</v>
      </c>
      <c r="E58" s="168" t="s">
        <v>117</v>
      </c>
      <c r="F58" s="169" t="s">
        <v>117</v>
      </c>
      <c r="G58" s="91" t="s">
        <v>117</v>
      </c>
      <c r="H58" s="91">
        <v>16338.358968067258</v>
      </c>
      <c r="I58" s="95" t="s">
        <v>117</v>
      </c>
    </row>
    <row r="59" spans="1:13" x14ac:dyDescent="0.2">
      <c r="A59" s="10">
        <v>1</v>
      </c>
      <c r="B59" s="11" t="s">
        <v>158</v>
      </c>
      <c r="C59" s="75" t="s">
        <v>117</v>
      </c>
      <c r="D59" s="27">
        <v>1.6</v>
      </c>
      <c r="E59" s="9" t="s">
        <v>117</v>
      </c>
      <c r="F59" s="28">
        <v>45</v>
      </c>
      <c r="G59" s="27">
        <v>72</v>
      </c>
      <c r="H59" s="9" t="s">
        <v>117</v>
      </c>
      <c r="I59" s="24">
        <v>0.12207061997990863</v>
      </c>
    </row>
    <row r="60" spans="1:13" x14ac:dyDescent="0.2">
      <c r="A60" s="10">
        <v>1</v>
      </c>
      <c r="B60" s="11" t="s">
        <v>220</v>
      </c>
      <c r="C60" s="75" t="s">
        <v>117</v>
      </c>
      <c r="D60" s="27">
        <v>900</v>
      </c>
      <c r="E60" s="9" t="s">
        <v>117</v>
      </c>
      <c r="F60" s="28">
        <v>0.1396</v>
      </c>
      <c r="G60" s="27">
        <v>125.64</v>
      </c>
      <c r="H60" s="9" t="s">
        <v>117</v>
      </c>
      <c r="I60" s="24">
        <v>0.21301323186494059</v>
      </c>
    </row>
    <row r="61" spans="1:13" x14ac:dyDescent="0.2">
      <c r="A61" s="10">
        <v>1</v>
      </c>
      <c r="B61" s="11" t="s">
        <v>159</v>
      </c>
      <c r="C61" s="75" t="s">
        <v>117</v>
      </c>
      <c r="D61" s="27">
        <v>820</v>
      </c>
      <c r="E61" s="9" t="s">
        <v>117</v>
      </c>
      <c r="F61" s="154">
        <v>0.2</v>
      </c>
      <c r="G61" s="27">
        <v>164</v>
      </c>
      <c r="H61" s="9" t="s">
        <v>117</v>
      </c>
      <c r="I61" s="24">
        <v>0.27804974550979195</v>
      </c>
    </row>
    <row r="62" spans="1:13" x14ac:dyDescent="0.2">
      <c r="A62" s="10">
        <v>1</v>
      </c>
      <c r="B62" s="11" t="s">
        <v>160</v>
      </c>
      <c r="C62" s="75" t="s">
        <v>117</v>
      </c>
      <c r="D62" s="27">
        <v>5400000</v>
      </c>
      <c r="E62" s="9" t="s">
        <v>117</v>
      </c>
      <c r="F62" s="28">
        <v>2.5000000000000001E-4</v>
      </c>
      <c r="G62" s="27">
        <v>1350</v>
      </c>
      <c r="H62" s="9" t="s">
        <v>117</v>
      </c>
      <c r="I62" s="24">
        <v>2.2888241246232872</v>
      </c>
    </row>
    <row r="63" spans="1:13" x14ac:dyDescent="0.2">
      <c r="A63" s="10">
        <v>1</v>
      </c>
      <c r="B63" s="11" t="s">
        <v>161</v>
      </c>
      <c r="C63" s="75" t="s">
        <v>117</v>
      </c>
      <c r="D63" s="27">
        <v>50000</v>
      </c>
      <c r="E63" s="9" t="s">
        <v>117</v>
      </c>
      <c r="F63" s="28">
        <v>0.05</v>
      </c>
      <c r="G63" s="27">
        <v>2500</v>
      </c>
      <c r="H63" s="9" t="s">
        <v>117</v>
      </c>
      <c r="I63" s="24">
        <v>4.2385631937468276</v>
      </c>
    </row>
    <row r="64" spans="1:13" x14ac:dyDescent="0.2">
      <c r="A64" s="10">
        <v>1</v>
      </c>
      <c r="B64" s="11" t="s">
        <v>162</v>
      </c>
      <c r="C64" s="75" t="s">
        <v>117</v>
      </c>
      <c r="D64" s="29">
        <v>2151.75</v>
      </c>
      <c r="E64" s="9" t="s">
        <v>117</v>
      </c>
      <c r="F64" s="195">
        <v>4.5353448275862052</v>
      </c>
      <c r="G64" s="27">
        <v>9758.928232758617</v>
      </c>
      <c r="H64" s="9" t="s">
        <v>117</v>
      </c>
      <c r="I64" s="24">
        <v>16.545533607114979</v>
      </c>
    </row>
    <row r="65" spans="1:13" hidden="1" x14ac:dyDescent="0.2">
      <c r="A65" s="10">
        <v>0</v>
      </c>
      <c r="B65" s="11">
        <v>0</v>
      </c>
      <c r="C65" s="75" t="s">
        <v>117</v>
      </c>
      <c r="D65" s="29" t="s">
        <v>117</v>
      </c>
      <c r="E65" s="9" t="s">
        <v>117</v>
      </c>
      <c r="F65" s="9" t="s">
        <v>117</v>
      </c>
      <c r="G65" s="27" t="s">
        <v>117</v>
      </c>
      <c r="H65" s="9" t="s">
        <v>117</v>
      </c>
      <c r="I65" s="24" t="s">
        <v>117</v>
      </c>
    </row>
    <row r="66" spans="1:13" hidden="1" x14ac:dyDescent="0.2">
      <c r="A66" s="10">
        <v>0</v>
      </c>
      <c r="B66" s="11">
        <v>0</v>
      </c>
      <c r="C66" s="75" t="s">
        <v>117</v>
      </c>
      <c r="D66" s="29" t="s">
        <v>117</v>
      </c>
      <c r="E66" s="9" t="s">
        <v>117</v>
      </c>
      <c r="F66" s="9" t="s">
        <v>117</v>
      </c>
      <c r="G66" s="27" t="s">
        <v>117</v>
      </c>
      <c r="H66" s="9" t="s">
        <v>117</v>
      </c>
      <c r="I66" s="24" t="s">
        <v>117</v>
      </c>
    </row>
    <row r="67" spans="1:13" hidden="1" x14ac:dyDescent="0.2">
      <c r="A67" s="10">
        <v>0</v>
      </c>
      <c r="B67" s="11">
        <v>0</v>
      </c>
      <c r="C67" s="75" t="s">
        <v>117</v>
      </c>
      <c r="D67" s="29" t="s">
        <v>117</v>
      </c>
      <c r="E67" s="9" t="s">
        <v>117</v>
      </c>
      <c r="F67" s="9" t="s">
        <v>117</v>
      </c>
      <c r="G67" s="27" t="s">
        <v>117</v>
      </c>
      <c r="H67" s="9" t="s">
        <v>117</v>
      </c>
      <c r="I67" s="24" t="s">
        <v>117</v>
      </c>
    </row>
    <row r="68" spans="1:13" hidden="1" x14ac:dyDescent="0.2">
      <c r="A68" s="10">
        <v>0</v>
      </c>
      <c r="B68" s="11">
        <v>0</v>
      </c>
      <c r="C68" s="75" t="s">
        <v>117</v>
      </c>
      <c r="D68" s="29" t="s">
        <v>117</v>
      </c>
      <c r="E68" s="9" t="s">
        <v>117</v>
      </c>
      <c r="F68" s="9" t="s">
        <v>117</v>
      </c>
      <c r="G68" s="27" t="s">
        <v>117</v>
      </c>
      <c r="H68" s="9" t="s">
        <v>117</v>
      </c>
      <c r="I68" s="24" t="s">
        <v>117</v>
      </c>
    </row>
    <row r="69" spans="1:13" hidden="1" x14ac:dyDescent="0.2">
      <c r="A69" s="10">
        <v>0</v>
      </c>
      <c r="B69" s="11">
        <v>0</v>
      </c>
      <c r="C69" s="75" t="s">
        <v>117</v>
      </c>
      <c r="D69" s="29" t="s">
        <v>117</v>
      </c>
      <c r="E69" s="9" t="s">
        <v>117</v>
      </c>
      <c r="F69" s="9" t="s">
        <v>117</v>
      </c>
      <c r="G69" s="27" t="s">
        <v>117</v>
      </c>
      <c r="H69" s="9" t="s">
        <v>117</v>
      </c>
      <c r="I69" s="24" t="s">
        <v>117</v>
      </c>
    </row>
    <row r="70" spans="1:13" hidden="1" x14ac:dyDescent="0.2">
      <c r="A70" s="10">
        <v>0</v>
      </c>
      <c r="B70" s="11">
        <v>0</v>
      </c>
      <c r="C70" s="75" t="s">
        <v>117</v>
      </c>
      <c r="D70" s="29" t="s">
        <v>117</v>
      </c>
      <c r="E70" s="9" t="s">
        <v>117</v>
      </c>
      <c r="F70" s="9" t="s">
        <v>117</v>
      </c>
      <c r="G70" s="27" t="s">
        <v>117</v>
      </c>
      <c r="H70" s="9" t="s">
        <v>117</v>
      </c>
      <c r="I70" s="24" t="s">
        <v>117</v>
      </c>
    </row>
    <row r="71" spans="1:13" hidden="1" x14ac:dyDescent="0.2">
      <c r="A71" s="10">
        <v>0</v>
      </c>
      <c r="B71" s="11">
        <v>0</v>
      </c>
      <c r="C71" s="75" t="s">
        <v>117</v>
      </c>
      <c r="D71" s="29" t="s">
        <v>117</v>
      </c>
      <c r="E71" s="9" t="s">
        <v>117</v>
      </c>
      <c r="F71" s="9" t="s">
        <v>117</v>
      </c>
      <c r="G71" s="27" t="s">
        <v>117</v>
      </c>
      <c r="H71" s="9" t="s">
        <v>117</v>
      </c>
      <c r="I71" s="24" t="s">
        <v>117</v>
      </c>
    </row>
    <row r="72" spans="1:13" hidden="1" x14ac:dyDescent="0.2">
      <c r="A72" s="10">
        <v>0</v>
      </c>
      <c r="B72" s="11">
        <v>0</v>
      </c>
      <c r="C72" s="75" t="s">
        <v>117</v>
      </c>
      <c r="D72" s="29" t="s">
        <v>117</v>
      </c>
      <c r="E72" s="9" t="s">
        <v>117</v>
      </c>
      <c r="F72" s="9" t="s">
        <v>117</v>
      </c>
      <c r="G72" s="27" t="s">
        <v>117</v>
      </c>
      <c r="H72" s="9" t="s">
        <v>117</v>
      </c>
      <c r="I72" s="24" t="s">
        <v>117</v>
      </c>
    </row>
    <row r="73" spans="1:13" x14ac:dyDescent="0.2">
      <c r="A73" s="10">
        <v>1</v>
      </c>
      <c r="B73" s="11" t="s">
        <v>163</v>
      </c>
      <c r="C73" s="9" t="s">
        <v>117</v>
      </c>
      <c r="D73" s="27" t="s">
        <v>117</v>
      </c>
      <c r="E73" s="77" t="s">
        <v>117</v>
      </c>
      <c r="F73" s="71" t="s">
        <v>117</v>
      </c>
      <c r="G73" s="27">
        <v>1924</v>
      </c>
      <c r="H73" s="24" t="s">
        <v>117</v>
      </c>
      <c r="I73" s="24">
        <v>3.2619982339075584</v>
      </c>
    </row>
    <row r="74" spans="1:13" x14ac:dyDescent="0.2">
      <c r="A74" s="10">
        <v>1</v>
      </c>
      <c r="B74" s="26" t="s">
        <v>164</v>
      </c>
      <c r="C74" s="24" t="s">
        <v>117</v>
      </c>
      <c r="D74" s="27" t="s">
        <v>117</v>
      </c>
      <c r="E74" s="27" t="s">
        <v>117</v>
      </c>
      <c r="F74" s="71" t="s">
        <v>117</v>
      </c>
      <c r="G74" s="27">
        <v>443.79073530864201</v>
      </c>
      <c r="H74" s="27" t="s">
        <v>117</v>
      </c>
      <c r="I74" s="27">
        <v>0.75241403056202028</v>
      </c>
    </row>
    <row r="75" spans="1:13" x14ac:dyDescent="0.2">
      <c r="A75" s="10">
        <v>1</v>
      </c>
      <c r="B75" s="94" t="s">
        <v>165</v>
      </c>
      <c r="C75" s="95" t="s">
        <v>117</v>
      </c>
      <c r="D75" s="27" t="s">
        <v>117</v>
      </c>
      <c r="E75" s="91" t="s">
        <v>117</v>
      </c>
      <c r="F75" s="93" t="s">
        <v>117</v>
      </c>
      <c r="G75" s="91" t="s">
        <v>117</v>
      </c>
      <c r="H75" s="91">
        <v>16614.716213991767</v>
      </c>
      <c r="I75" s="27" t="s">
        <v>117</v>
      </c>
      <c r="L75" s="63">
        <f>SUM(G76:G80)</f>
        <v>16614.716213991767</v>
      </c>
      <c r="M75" s="244">
        <f>L75-H75</f>
        <v>0</v>
      </c>
    </row>
    <row r="76" spans="1:13" x14ac:dyDescent="0.2">
      <c r="A76" s="10">
        <v>1</v>
      </c>
      <c r="B76" s="26" t="s">
        <v>254</v>
      </c>
      <c r="C76" s="24" t="s">
        <v>117</v>
      </c>
      <c r="D76" s="27" t="s">
        <v>117</v>
      </c>
      <c r="E76" s="27" t="s">
        <v>117</v>
      </c>
      <c r="F76" s="71" t="s">
        <v>117</v>
      </c>
      <c r="G76" s="27">
        <v>229.13333333333335</v>
      </c>
      <c r="H76" s="27" t="s">
        <v>117</v>
      </c>
      <c r="I76" s="27">
        <v>0.38847844525087599</v>
      </c>
    </row>
    <row r="77" spans="1:13" x14ac:dyDescent="0.2">
      <c r="A77" s="10">
        <v>1</v>
      </c>
      <c r="B77" s="26" t="s">
        <v>255</v>
      </c>
      <c r="C77" s="24" t="s">
        <v>117</v>
      </c>
      <c r="D77" s="27" t="s">
        <v>117</v>
      </c>
      <c r="E77" s="27" t="s">
        <v>117</v>
      </c>
      <c r="F77" s="71" t="s">
        <v>117</v>
      </c>
      <c r="G77" s="27">
        <v>9110.5448559670785</v>
      </c>
      <c r="H77" s="27" t="s">
        <v>117</v>
      </c>
      <c r="I77" s="27">
        <v>15.446248040592621</v>
      </c>
    </row>
    <row r="78" spans="1:13" x14ac:dyDescent="0.2">
      <c r="A78" s="10">
        <v>1</v>
      </c>
      <c r="B78" s="26" t="s">
        <v>256</v>
      </c>
      <c r="C78" s="24" t="s">
        <v>117</v>
      </c>
      <c r="D78" s="27" t="s">
        <v>117</v>
      </c>
      <c r="E78" s="27" t="s">
        <v>117</v>
      </c>
      <c r="F78" s="71" t="s">
        <v>117</v>
      </c>
      <c r="G78" s="27">
        <v>2116.8618930041152</v>
      </c>
      <c r="H78" s="27" t="s">
        <v>117</v>
      </c>
      <c r="I78" s="27">
        <v>3.5889811623729915</v>
      </c>
    </row>
    <row r="79" spans="1:13" x14ac:dyDescent="0.2">
      <c r="A79" s="10">
        <v>1</v>
      </c>
      <c r="B79" s="26" t="s">
        <v>257</v>
      </c>
      <c r="C79" s="24" t="s">
        <v>117</v>
      </c>
      <c r="D79" s="27" t="s">
        <v>117</v>
      </c>
      <c r="E79" s="27" t="s">
        <v>117</v>
      </c>
      <c r="F79" s="71" t="s">
        <v>117</v>
      </c>
      <c r="G79" s="27">
        <v>5024.1975308641968</v>
      </c>
      <c r="H79" s="27" t="s">
        <v>117</v>
      </c>
      <c r="I79" s="27">
        <v>8.5181514929738711</v>
      </c>
    </row>
    <row r="80" spans="1:13" x14ac:dyDescent="0.2">
      <c r="A80" s="10">
        <v>1</v>
      </c>
      <c r="B80" s="26" t="s">
        <v>258</v>
      </c>
      <c r="C80" s="24" t="s">
        <v>117</v>
      </c>
      <c r="D80" s="27" t="s">
        <v>117</v>
      </c>
      <c r="E80" s="27" t="s">
        <v>117</v>
      </c>
      <c r="F80" s="71" t="s">
        <v>117</v>
      </c>
      <c r="G80" s="27">
        <v>133.97860082304527</v>
      </c>
      <c r="H80" s="27" t="s">
        <v>117</v>
      </c>
      <c r="I80" s="27">
        <v>0.22715070647930324</v>
      </c>
    </row>
    <row r="81" spans="1:13" hidden="1" x14ac:dyDescent="0.2">
      <c r="A81" s="10">
        <v>0</v>
      </c>
      <c r="B81" s="11">
        <v>0</v>
      </c>
      <c r="C81" s="9" t="s">
        <v>117</v>
      </c>
      <c r="D81" s="29" t="s">
        <v>117</v>
      </c>
      <c r="E81" s="77" t="s">
        <v>117</v>
      </c>
      <c r="F81" s="75" t="s">
        <v>117</v>
      </c>
      <c r="G81" s="83" t="s">
        <v>117</v>
      </c>
      <c r="H81" s="9" t="s">
        <v>117</v>
      </c>
      <c r="I81" s="24" t="s">
        <v>117</v>
      </c>
    </row>
    <row r="82" spans="1:13" x14ac:dyDescent="0.2">
      <c r="A82" s="10">
        <v>1</v>
      </c>
      <c r="B82" s="94" t="s">
        <v>167</v>
      </c>
      <c r="C82" s="95" t="s">
        <v>117</v>
      </c>
      <c r="D82" s="27" t="s">
        <v>117</v>
      </c>
      <c r="E82" s="91" t="s">
        <v>117</v>
      </c>
      <c r="F82" s="93" t="s">
        <v>117</v>
      </c>
      <c r="G82" s="91" t="s">
        <v>117</v>
      </c>
      <c r="H82" s="91">
        <v>7334.7291198475468</v>
      </c>
      <c r="I82" s="27" t="s">
        <v>117</v>
      </c>
      <c r="L82" s="63">
        <f>SUM(G83:G84)</f>
        <v>7334.7291198475468</v>
      </c>
      <c r="M82" s="244">
        <f>L82-H82</f>
        <v>0</v>
      </c>
    </row>
    <row r="83" spans="1:13" x14ac:dyDescent="0.2">
      <c r="A83" s="10">
        <v>1</v>
      </c>
      <c r="B83" s="31" t="s">
        <v>168</v>
      </c>
      <c r="C83" s="24" t="s">
        <v>117</v>
      </c>
      <c r="D83" s="27">
        <v>194.34630993548592</v>
      </c>
      <c r="E83" s="27" t="s">
        <v>117</v>
      </c>
      <c r="F83" s="71">
        <v>20.777546752711363</v>
      </c>
      <c r="G83" s="27">
        <v>4038.0395409014914</v>
      </c>
      <c r="H83" s="27" t="s">
        <v>117</v>
      </c>
      <c r="I83" s="27">
        <v>6.84619430918376</v>
      </c>
    </row>
    <row r="84" spans="1:13" x14ac:dyDescent="0.2">
      <c r="A84" s="10">
        <v>1</v>
      </c>
      <c r="B84" s="31" t="s">
        <v>169</v>
      </c>
      <c r="C84" s="24" t="s">
        <v>117</v>
      </c>
      <c r="D84" s="27">
        <v>533.96630896945237</v>
      </c>
      <c r="E84" s="27" t="s">
        <v>117</v>
      </c>
      <c r="F84" s="71">
        <v>6.1739655172413794</v>
      </c>
      <c r="G84" s="27">
        <v>3296.689578946055</v>
      </c>
      <c r="H84" s="27" t="s">
        <v>117</v>
      </c>
      <c r="I84" s="27">
        <v>5.5892908442117903</v>
      </c>
    </row>
    <row r="85" spans="1:13" x14ac:dyDescent="0.2">
      <c r="A85" s="10">
        <v>1</v>
      </c>
      <c r="B85" s="94" t="s">
        <v>170</v>
      </c>
      <c r="C85" s="95" t="s">
        <v>117</v>
      </c>
      <c r="D85" s="91" t="s">
        <v>117</v>
      </c>
      <c r="E85" s="91" t="s">
        <v>117</v>
      </c>
      <c r="F85" s="93" t="s">
        <v>117</v>
      </c>
      <c r="G85" s="91" t="s">
        <v>117</v>
      </c>
      <c r="H85" s="91">
        <v>2855.3799304271388</v>
      </c>
      <c r="I85" s="27" t="s">
        <v>117</v>
      </c>
      <c r="L85" s="63">
        <f>SUM(G87:G91)</f>
        <v>2855.3799304271388</v>
      </c>
      <c r="M85" s="244">
        <f>L85-H85</f>
        <v>0</v>
      </c>
    </row>
    <row r="86" spans="1:13" hidden="1" x14ac:dyDescent="0.2">
      <c r="A86" s="10">
        <v>0</v>
      </c>
      <c r="B86" s="12" t="s">
        <v>171</v>
      </c>
      <c r="C86" s="9" t="s">
        <v>117</v>
      </c>
      <c r="D86" s="76" t="s">
        <v>117</v>
      </c>
      <c r="E86" s="77" t="s">
        <v>117</v>
      </c>
      <c r="F86" s="84" t="s">
        <v>117</v>
      </c>
      <c r="G86" s="8" t="s">
        <v>117</v>
      </c>
      <c r="H86" s="9" t="s">
        <v>117</v>
      </c>
      <c r="I86" s="24" t="s">
        <v>117</v>
      </c>
    </row>
    <row r="87" spans="1:13" x14ac:dyDescent="0.2">
      <c r="A87" s="10">
        <v>1</v>
      </c>
      <c r="B87" s="31" t="s">
        <v>172</v>
      </c>
      <c r="C87" s="24" t="s">
        <v>117</v>
      </c>
      <c r="D87" s="27" t="s">
        <v>117</v>
      </c>
      <c r="E87" s="27" t="s">
        <v>117</v>
      </c>
      <c r="F87" s="71" t="s">
        <v>117</v>
      </c>
      <c r="G87" s="27">
        <v>1075.0987174343522</v>
      </c>
      <c r="H87" s="27" t="s">
        <v>117</v>
      </c>
      <c r="I87" s="27">
        <v>1.8227495413446666</v>
      </c>
    </row>
    <row r="88" spans="1:13" x14ac:dyDescent="0.2">
      <c r="A88" s="10">
        <v>1</v>
      </c>
      <c r="B88" s="31" t="s">
        <v>173</v>
      </c>
      <c r="C88" s="24" t="s">
        <v>117</v>
      </c>
      <c r="D88" s="27" t="s">
        <v>117</v>
      </c>
      <c r="E88" s="27" t="s">
        <v>117</v>
      </c>
      <c r="F88" s="71" t="s">
        <v>117</v>
      </c>
      <c r="G88" s="27">
        <v>1197.0411950903947</v>
      </c>
      <c r="H88" s="27" t="s">
        <v>117</v>
      </c>
      <c r="I88" s="27">
        <v>2.029493900363545</v>
      </c>
    </row>
    <row r="89" spans="1:13" x14ac:dyDescent="0.2">
      <c r="A89" s="10">
        <v>1</v>
      </c>
      <c r="B89" s="31" t="s">
        <v>174</v>
      </c>
      <c r="C89" s="24" t="s">
        <v>117</v>
      </c>
      <c r="D89" s="27" t="s">
        <v>117</v>
      </c>
      <c r="E89" s="27" t="s">
        <v>117</v>
      </c>
      <c r="F89" s="71" t="s">
        <v>117</v>
      </c>
      <c r="G89" s="27">
        <v>583.24001790239186</v>
      </c>
      <c r="H89" s="27" t="s">
        <v>117</v>
      </c>
      <c r="I89" s="27">
        <v>0.98883986920052758</v>
      </c>
      <c r="L89" s="63"/>
      <c r="M89" s="218">
        <v>100.63818597162042</v>
      </c>
    </row>
    <row r="90" spans="1:13" hidden="1" x14ac:dyDescent="0.2">
      <c r="A90" s="10">
        <v>0</v>
      </c>
      <c r="B90" s="11">
        <v>0</v>
      </c>
      <c r="C90" s="9" t="s">
        <v>117</v>
      </c>
      <c r="D90" s="9" t="s">
        <v>117</v>
      </c>
      <c r="E90" s="77" t="s">
        <v>117</v>
      </c>
      <c r="F90" s="75" t="s">
        <v>117</v>
      </c>
      <c r="G90" s="27" t="s">
        <v>117</v>
      </c>
      <c r="H90" s="26" t="s">
        <v>117</v>
      </c>
      <c r="I90" s="24" t="s">
        <v>117</v>
      </c>
    </row>
    <row r="91" spans="1:13" hidden="1" x14ac:dyDescent="0.2">
      <c r="A91" s="10">
        <v>0</v>
      </c>
      <c r="B91" s="12" t="s">
        <v>175</v>
      </c>
      <c r="C91" s="9" t="s">
        <v>117</v>
      </c>
      <c r="D91" s="85" t="s">
        <v>117</v>
      </c>
      <c r="E91" s="77" t="s">
        <v>117</v>
      </c>
      <c r="F91" s="75" t="s">
        <v>117</v>
      </c>
      <c r="G91" s="86" t="s">
        <v>117</v>
      </c>
      <c r="H91" s="9" t="s">
        <v>117</v>
      </c>
      <c r="I91" s="24" t="s">
        <v>117</v>
      </c>
    </row>
    <row r="92" spans="1:13" x14ac:dyDescent="0.2">
      <c r="A92" s="10">
        <v>1</v>
      </c>
      <c r="B92" s="31" t="s">
        <v>176</v>
      </c>
      <c r="C92" s="24" t="s">
        <v>117</v>
      </c>
      <c r="D92" s="27" t="s">
        <v>117</v>
      </c>
      <c r="E92" s="27" t="s">
        <v>117</v>
      </c>
      <c r="F92" s="71" t="s">
        <v>117</v>
      </c>
      <c r="G92" s="27">
        <v>3954.0333036045672</v>
      </c>
      <c r="H92" s="27" t="s">
        <v>117</v>
      </c>
      <c r="I92" s="27">
        <v>6.7037680110029978</v>
      </c>
      <c r="L92" s="63">
        <f>+G92</f>
        <v>3954.0333036045672</v>
      </c>
    </row>
    <row r="93" spans="1:13" hidden="1" x14ac:dyDescent="0.2">
      <c r="A93" s="10">
        <v>0</v>
      </c>
      <c r="B93" s="9">
        <v>0</v>
      </c>
      <c r="C93" s="9" t="s">
        <v>117</v>
      </c>
      <c r="D93" s="9" t="s">
        <v>117</v>
      </c>
      <c r="E93" s="77" t="s">
        <v>117</v>
      </c>
      <c r="F93" s="75" t="s">
        <v>117</v>
      </c>
      <c r="G93" s="27" t="s">
        <v>117</v>
      </c>
      <c r="H93" s="24" t="s">
        <v>117</v>
      </c>
      <c r="I93" s="24" t="s">
        <v>117</v>
      </c>
    </row>
    <row r="94" spans="1:13" x14ac:dyDescent="0.2">
      <c r="A94" s="10">
        <v>1</v>
      </c>
      <c r="B94" s="37" t="s">
        <v>4</v>
      </c>
      <c r="C94" s="38" t="s">
        <v>117</v>
      </c>
      <c r="D94" s="64" t="s">
        <v>117</v>
      </c>
      <c r="E94" s="65" t="s">
        <v>117</v>
      </c>
      <c r="F94" s="155" t="s">
        <v>117</v>
      </c>
      <c r="G94" s="39">
        <v>58982.25143105715</v>
      </c>
      <c r="H94" s="38" t="s">
        <v>117</v>
      </c>
      <c r="I94" s="38">
        <v>100</v>
      </c>
      <c r="L94" s="63">
        <f>SUM(L31:L92)</f>
        <v>58982.25143105715</v>
      </c>
    </row>
    <row r="95" spans="1:13" hidden="1" x14ac:dyDescent="0.2">
      <c r="A95" s="10">
        <v>0</v>
      </c>
      <c r="B95" s="12" t="s">
        <v>49</v>
      </c>
      <c r="C95" s="9" t="s">
        <v>117</v>
      </c>
      <c r="D95" s="9" t="s">
        <v>117</v>
      </c>
      <c r="E95" s="77" t="s">
        <v>117</v>
      </c>
      <c r="F95" s="75" t="s">
        <v>117</v>
      </c>
      <c r="G95" s="27" t="s">
        <v>117</v>
      </c>
      <c r="H95" s="24" t="s">
        <v>117</v>
      </c>
      <c r="I95" s="9" t="s">
        <v>117</v>
      </c>
    </row>
    <row r="96" spans="1:13" hidden="1" x14ac:dyDescent="0.2">
      <c r="A96" s="10">
        <v>0</v>
      </c>
      <c r="B96" s="76">
        <v>0</v>
      </c>
      <c r="C96" s="9" t="s">
        <v>117</v>
      </c>
      <c r="D96" s="76" t="s">
        <v>117</v>
      </c>
      <c r="E96" s="77" t="s">
        <v>117</v>
      </c>
      <c r="F96" s="77" t="s">
        <v>117</v>
      </c>
      <c r="G96" s="78" t="s">
        <v>117</v>
      </c>
      <c r="H96" s="24" t="s">
        <v>117</v>
      </c>
      <c r="I96" s="9" t="s">
        <v>117</v>
      </c>
    </row>
    <row r="97" spans="1:12" hidden="1" x14ac:dyDescent="0.2">
      <c r="A97" s="10">
        <v>0</v>
      </c>
      <c r="B97" s="76">
        <v>0</v>
      </c>
      <c r="C97" s="9" t="s">
        <v>117</v>
      </c>
      <c r="D97" s="76" t="s">
        <v>117</v>
      </c>
      <c r="E97" s="77" t="s">
        <v>117</v>
      </c>
      <c r="F97" s="77" t="s">
        <v>117</v>
      </c>
      <c r="G97" s="78" t="s">
        <v>117</v>
      </c>
      <c r="H97" s="9" t="s">
        <v>117</v>
      </c>
      <c r="I97" s="9" t="s">
        <v>117</v>
      </c>
    </row>
    <row r="98" spans="1:12" hidden="1" x14ac:dyDescent="0.2">
      <c r="A98" s="10">
        <v>0</v>
      </c>
      <c r="B98" s="76">
        <v>0</v>
      </c>
      <c r="C98" s="9" t="s">
        <v>117</v>
      </c>
      <c r="D98" s="76" t="s">
        <v>117</v>
      </c>
      <c r="E98" s="77" t="s">
        <v>117</v>
      </c>
      <c r="F98" s="77" t="s">
        <v>117</v>
      </c>
      <c r="G98" s="78" t="s">
        <v>117</v>
      </c>
      <c r="H98" s="9" t="s">
        <v>117</v>
      </c>
      <c r="I98" s="9" t="s">
        <v>117</v>
      </c>
    </row>
    <row r="99" spans="1:12" x14ac:dyDescent="0.2">
      <c r="A99" s="10">
        <v>1</v>
      </c>
      <c r="B99" s="41" t="s">
        <v>5</v>
      </c>
      <c r="C99" s="42" t="s">
        <v>117</v>
      </c>
      <c r="D99" s="66" t="s">
        <v>117</v>
      </c>
      <c r="E99" s="66" t="s">
        <v>117</v>
      </c>
      <c r="F99" s="156" t="s">
        <v>117</v>
      </c>
      <c r="G99" s="41">
        <v>58982.25143105715</v>
      </c>
      <c r="H99" s="57" t="s">
        <v>117</v>
      </c>
      <c r="I99" s="57" t="s">
        <v>117</v>
      </c>
    </row>
    <row r="100" spans="1:12" x14ac:dyDescent="0.2">
      <c r="A100" s="10">
        <v>1</v>
      </c>
      <c r="B100" s="33" t="s">
        <v>177</v>
      </c>
      <c r="C100" s="42" t="s">
        <v>117</v>
      </c>
      <c r="D100" s="67" t="s">
        <v>117</v>
      </c>
      <c r="E100" s="59" t="s">
        <v>117</v>
      </c>
      <c r="F100" s="170">
        <v>1.1796450286211431</v>
      </c>
      <c r="G100" s="35" t="s">
        <v>117</v>
      </c>
      <c r="H100" s="59" t="s">
        <v>117</v>
      </c>
      <c r="I100" s="59" t="s">
        <v>117</v>
      </c>
    </row>
    <row r="101" spans="1:12" hidden="1" x14ac:dyDescent="0.2">
      <c r="A101" s="10">
        <v>0</v>
      </c>
      <c r="B101" s="12">
        <v>0</v>
      </c>
      <c r="C101" s="9" t="s">
        <v>117</v>
      </c>
      <c r="D101" s="26" t="s">
        <v>117</v>
      </c>
      <c r="E101" s="26" t="s">
        <v>117</v>
      </c>
      <c r="F101" s="27" t="s">
        <v>117</v>
      </c>
      <c r="G101" s="30" t="s">
        <v>117</v>
      </c>
      <c r="H101" s="9" t="s">
        <v>117</v>
      </c>
      <c r="I101" s="9" t="s">
        <v>117</v>
      </c>
    </row>
    <row r="102" spans="1:12" hidden="1" x14ac:dyDescent="0.2">
      <c r="A102" s="10">
        <v>0</v>
      </c>
      <c r="B102" s="12">
        <v>0</v>
      </c>
      <c r="C102" s="87" t="s">
        <v>117</v>
      </c>
      <c r="D102" s="25" t="s">
        <v>117</v>
      </c>
      <c r="E102" s="25" t="s">
        <v>117</v>
      </c>
      <c r="F102" s="25" t="s">
        <v>117</v>
      </c>
      <c r="G102" s="40" t="s">
        <v>117</v>
      </c>
      <c r="H102" s="9" t="s">
        <v>117</v>
      </c>
      <c r="I102" s="9" t="s">
        <v>117</v>
      </c>
    </row>
    <row r="103" spans="1:12" x14ac:dyDescent="0.2">
      <c r="A103" s="10">
        <v>1</v>
      </c>
      <c r="B103" s="43" t="s">
        <v>6</v>
      </c>
      <c r="C103" s="24" t="s">
        <v>117</v>
      </c>
      <c r="D103" s="24" t="s">
        <v>117</v>
      </c>
      <c r="E103" s="26" t="s">
        <v>117</v>
      </c>
      <c r="F103" s="71" t="s">
        <v>117</v>
      </c>
      <c r="G103" s="27" t="s">
        <v>117</v>
      </c>
      <c r="H103" s="24">
        <v>1658.3137381077343</v>
      </c>
      <c r="I103" s="24" t="s">
        <v>117</v>
      </c>
    </row>
    <row r="104" spans="1:12" x14ac:dyDescent="0.2">
      <c r="A104" s="10">
        <v>1</v>
      </c>
      <c r="B104" s="43" t="s">
        <v>178</v>
      </c>
      <c r="C104" s="24" t="s">
        <v>117</v>
      </c>
      <c r="D104" s="24" t="s">
        <v>117</v>
      </c>
      <c r="E104" s="26" t="s">
        <v>117</v>
      </c>
      <c r="F104" s="71" t="s">
        <v>117</v>
      </c>
      <c r="G104" s="27" t="s">
        <v>117</v>
      </c>
      <c r="H104" s="24">
        <v>1658.3137381077343</v>
      </c>
      <c r="I104" s="24" t="s">
        <v>117</v>
      </c>
    </row>
    <row r="105" spans="1:12" x14ac:dyDescent="0.2">
      <c r="A105" s="10">
        <v>1</v>
      </c>
      <c r="B105" s="26" t="s">
        <v>179</v>
      </c>
      <c r="C105" s="24" t="s">
        <v>117</v>
      </c>
      <c r="D105" s="271">
        <v>4038.0395409014914</v>
      </c>
      <c r="E105" s="271" t="s">
        <v>117</v>
      </c>
      <c r="F105" s="271">
        <v>0.27587877877852429</v>
      </c>
      <c r="G105" s="26">
        <v>55.175755755704856</v>
      </c>
      <c r="H105" s="24" t="s">
        <v>117</v>
      </c>
      <c r="I105" s="24" t="s">
        <v>117</v>
      </c>
    </row>
    <row r="106" spans="1:12" x14ac:dyDescent="0.2">
      <c r="A106" s="10">
        <v>1</v>
      </c>
      <c r="B106" s="26" t="s">
        <v>180</v>
      </c>
      <c r="C106" s="24" t="s">
        <v>117</v>
      </c>
      <c r="D106" s="26" t="s">
        <v>117</v>
      </c>
      <c r="E106" s="26" t="s">
        <v>117</v>
      </c>
      <c r="F106" s="26">
        <v>332</v>
      </c>
      <c r="G106" s="26" t="s">
        <v>117</v>
      </c>
      <c r="H106" s="24" t="s">
        <v>117</v>
      </c>
      <c r="I106" s="24" t="s">
        <v>117</v>
      </c>
    </row>
    <row r="107" spans="1:12" x14ac:dyDescent="0.2">
      <c r="A107" s="10">
        <v>1</v>
      </c>
      <c r="B107" s="11" t="s">
        <v>181</v>
      </c>
      <c r="C107" s="9" t="s">
        <v>117</v>
      </c>
      <c r="D107" s="76">
        <v>1</v>
      </c>
      <c r="E107" s="77" t="s">
        <v>117</v>
      </c>
      <c r="F107" s="26">
        <v>169.62</v>
      </c>
      <c r="G107" s="26">
        <v>169.62</v>
      </c>
      <c r="H107" s="9" t="s">
        <v>117</v>
      </c>
      <c r="I107" s="9" t="s">
        <v>117</v>
      </c>
    </row>
    <row r="108" spans="1:12" x14ac:dyDescent="0.2">
      <c r="A108" s="10">
        <v>1</v>
      </c>
      <c r="B108" s="11" t="s">
        <v>182</v>
      </c>
      <c r="C108" s="9" t="s">
        <v>117</v>
      </c>
      <c r="D108" s="76">
        <v>1</v>
      </c>
      <c r="E108" s="77" t="s">
        <v>117</v>
      </c>
      <c r="F108" s="271">
        <v>0.56755089230060951</v>
      </c>
      <c r="G108" s="26">
        <v>96.267982352029392</v>
      </c>
      <c r="H108" s="24" t="s">
        <v>117</v>
      </c>
      <c r="I108" s="9" t="s">
        <v>117</v>
      </c>
    </row>
    <row r="109" spans="1:12" x14ac:dyDescent="0.2">
      <c r="A109" s="10">
        <v>1</v>
      </c>
      <c r="B109" s="11" t="s">
        <v>183</v>
      </c>
      <c r="C109" s="9" t="s">
        <v>117</v>
      </c>
      <c r="D109" s="76">
        <v>1</v>
      </c>
      <c r="E109" s="77" t="s">
        <v>117</v>
      </c>
      <c r="F109" s="26">
        <v>1337.25</v>
      </c>
      <c r="G109" s="26">
        <v>1337.25</v>
      </c>
      <c r="H109" s="24" t="s">
        <v>117</v>
      </c>
      <c r="I109" s="9" t="s">
        <v>117</v>
      </c>
    </row>
    <row r="110" spans="1:12" hidden="1" x14ac:dyDescent="0.2">
      <c r="A110" s="10">
        <v>0</v>
      </c>
      <c r="B110" s="11" t="s">
        <v>184</v>
      </c>
      <c r="C110" s="9" t="s">
        <v>117</v>
      </c>
      <c r="D110" s="76" t="s">
        <v>117</v>
      </c>
      <c r="E110" s="77" t="s">
        <v>117</v>
      </c>
      <c r="F110" s="77" t="s">
        <v>117</v>
      </c>
      <c r="G110" s="78" t="s">
        <v>117</v>
      </c>
      <c r="H110" s="9" t="s">
        <v>117</v>
      </c>
      <c r="I110" s="9" t="s">
        <v>117</v>
      </c>
    </row>
    <row r="111" spans="1:12" hidden="1" x14ac:dyDescent="0.2">
      <c r="A111" s="10">
        <v>0</v>
      </c>
      <c r="B111" s="88" t="s">
        <v>185</v>
      </c>
      <c r="C111" s="9" t="s">
        <v>117</v>
      </c>
      <c r="D111" s="76" t="s">
        <v>117</v>
      </c>
      <c r="E111" s="77" t="s">
        <v>117</v>
      </c>
      <c r="F111" s="85" t="s">
        <v>117</v>
      </c>
      <c r="G111" s="89" t="s">
        <v>117</v>
      </c>
      <c r="H111" s="24" t="s">
        <v>117</v>
      </c>
      <c r="I111" s="9" t="s">
        <v>117</v>
      </c>
    </row>
    <row r="112" spans="1:12" x14ac:dyDescent="0.2">
      <c r="A112" s="10">
        <v>1</v>
      </c>
      <c r="B112" s="33" t="s">
        <v>7</v>
      </c>
      <c r="C112" s="34" t="s">
        <v>117</v>
      </c>
      <c r="D112" s="34" t="s">
        <v>117</v>
      </c>
      <c r="E112" s="35" t="s">
        <v>117</v>
      </c>
      <c r="F112" s="157" t="s">
        <v>117</v>
      </c>
      <c r="G112" s="36">
        <v>57323.937692949417</v>
      </c>
      <c r="H112" s="35" t="s">
        <v>117</v>
      </c>
      <c r="I112" s="34" t="s">
        <v>117</v>
      </c>
      <c r="L112" s="63" t="e">
        <f>+L94-G105-G106</f>
        <v>#VALUE!</v>
      </c>
    </row>
    <row r="113" spans="1:14" x14ac:dyDescent="0.2">
      <c r="A113" s="10">
        <v>1</v>
      </c>
      <c r="B113" s="33" t="s">
        <v>8</v>
      </c>
      <c r="C113" s="42" t="s">
        <v>117</v>
      </c>
      <c r="D113" s="42" t="s">
        <v>117</v>
      </c>
      <c r="E113" s="41" t="s">
        <v>117</v>
      </c>
      <c r="F113" s="158">
        <v>1.1464787538589885</v>
      </c>
      <c r="G113" s="60" t="s">
        <v>117</v>
      </c>
      <c r="H113" s="42" t="s">
        <v>117</v>
      </c>
      <c r="I113" s="42" t="s">
        <v>117</v>
      </c>
      <c r="L113" s="10" t="e">
        <f>L112/G9-F113</f>
        <v>#VALUE!</v>
      </c>
      <c r="N113" s="10">
        <v>100.0498641419439</v>
      </c>
    </row>
    <row r="115" spans="1:14" x14ac:dyDescent="0.2">
      <c r="B115" s="176" t="s">
        <v>57</v>
      </c>
    </row>
  </sheetData>
  <autoFilter ref="A1:H113">
    <filterColumn colId="0">
      <filters>
        <filter val="1"/>
      </filters>
    </filterColumn>
  </autoFilter>
  <conditionalFormatting sqref="E25:E26 D22:D26 F22:I26 E22:E23 D20:I21 C33 D27:I27 E74:I80 I55:I73 I81 C3:I3 I86 D87:I89 I90:I91 I93 D92:I92 D31:I54 E82:I85 D55:D85 E55:H58 E59:F72 H59:H72">
    <cfRule type="cellIs" dxfId="2" priority="2" stopIfTrue="1" operator="equal">
      <formula>0</formula>
    </cfRule>
  </conditionalFormatting>
  <conditionalFormatting sqref="G59:G73">
    <cfRule type="cellIs" dxfId="1" priority="1" stopIfTrue="1" operator="equal">
      <formula>0</formula>
    </cfRule>
  </conditionalFormatting>
  <pageMargins left="0.75" right="0.75" top="1" bottom="1" header="0" footer="0"/>
  <pageSetup paperSize="9" scale="79" orientation="portrait" r:id="rId1"/>
  <headerFooter alignWithMargins="0"/>
  <colBreaks count="1" manualBreakCount="1">
    <brk id="9" max="1048575" man="1"/>
  </colBreak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N115"/>
  <sheetViews>
    <sheetView workbookViewId="0"/>
  </sheetViews>
  <sheetFormatPr defaultRowHeight="12" x14ac:dyDescent="0.2"/>
  <cols>
    <col min="1" max="1" width="3.28515625" style="10" customWidth="1"/>
    <col min="2" max="2" width="40.7109375" style="10" customWidth="1"/>
    <col min="3" max="3" width="4.85546875" style="10" customWidth="1"/>
    <col min="4" max="4" width="10.28515625" style="10" bestFit="1" customWidth="1"/>
    <col min="5" max="5" width="4.85546875" style="10" customWidth="1"/>
    <col min="6" max="6" width="9.7109375" style="10" customWidth="1"/>
    <col min="7" max="7" width="9.140625" style="63"/>
    <col min="8" max="8" width="9.140625" style="10"/>
    <col min="9" max="9" width="6.5703125" style="23" customWidth="1"/>
    <col min="10" max="11" width="9.140625" style="10"/>
    <col min="12" max="14" width="9.140625" style="10" hidden="1" customWidth="1"/>
    <col min="15" max="16384" width="9.140625" style="10"/>
  </cols>
  <sheetData>
    <row r="1" spans="1:9" x14ac:dyDescent="0.2">
      <c r="C1" s="10">
        <v>2</v>
      </c>
      <c r="D1" s="10">
        <v>3</v>
      </c>
      <c r="F1" s="10">
        <v>6</v>
      </c>
      <c r="G1" s="63">
        <v>7</v>
      </c>
      <c r="H1" s="10">
        <v>8</v>
      </c>
    </row>
    <row r="2" spans="1:9" hidden="1" x14ac:dyDescent="0.2">
      <c r="G2" s="10"/>
    </row>
    <row r="3" spans="1:9" x14ac:dyDescent="0.2">
      <c r="A3" s="10">
        <v>1</v>
      </c>
      <c r="B3" s="95" t="s">
        <v>116</v>
      </c>
      <c r="C3" s="27" t="s">
        <v>117</v>
      </c>
      <c r="D3" s="27" t="s">
        <v>117</v>
      </c>
      <c r="E3" s="27" t="s">
        <v>117</v>
      </c>
      <c r="F3" s="27" t="s">
        <v>117</v>
      </c>
      <c r="G3" s="27" t="s">
        <v>117</v>
      </c>
      <c r="H3" s="27" t="s">
        <v>117</v>
      </c>
      <c r="I3" s="27" t="s">
        <v>117</v>
      </c>
    </row>
    <row r="4" spans="1:9" x14ac:dyDescent="0.2">
      <c r="A4" s="10">
        <v>1</v>
      </c>
      <c r="B4" s="95" t="s">
        <v>0</v>
      </c>
      <c r="C4" s="24" t="s">
        <v>117</v>
      </c>
      <c r="D4" s="24" t="s">
        <v>117</v>
      </c>
      <c r="E4" s="24" t="s">
        <v>117</v>
      </c>
      <c r="F4" s="24" t="s">
        <v>117</v>
      </c>
      <c r="G4" s="24" t="s">
        <v>117</v>
      </c>
      <c r="H4" s="24" t="s">
        <v>117</v>
      </c>
      <c r="I4" s="25" t="s">
        <v>117</v>
      </c>
    </row>
    <row r="5" spans="1:9" x14ac:dyDescent="0.2">
      <c r="A5" s="10">
        <v>1</v>
      </c>
      <c r="B5" s="24" t="s">
        <v>117</v>
      </c>
      <c r="C5" s="24" t="s">
        <v>117</v>
      </c>
      <c r="D5" s="61" t="s">
        <v>117</v>
      </c>
      <c r="E5" s="62" t="s">
        <v>117</v>
      </c>
      <c r="F5" s="62" t="s">
        <v>117</v>
      </c>
      <c r="G5" s="175" t="s">
        <v>118</v>
      </c>
      <c r="H5" s="62"/>
      <c r="I5" s="61" t="s">
        <v>117</v>
      </c>
    </row>
    <row r="6" spans="1:9" x14ac:dyDescent="0.2">
      <c r="A6" s="10">
        <v>1</v>
      </c>
      <c r="B6" s="79" t="s">
        <v>119</v>
      </c>
      <c r="C6" s="24" t="s">
        <v>117</v>
      </c>
      <c r="D6" s="61" t="s">
        <v>117</v>
      </c>
      <c r="E6" s="62" t="s">
        <v>117</v>
      </c>
      <c r="F6" s="62" t="s">
        <v>117</v>
      </c>
      <c r="G6" s="62" t="s">
        <v>117</v>
      </c>
      <c r="H6" s="62" t="s">
        <v>117</v>
      </c>
      <c r="I6" s="61" t="s">
        <v>117</v>
      </c>
    </row>
    <row r="7" spans="1:9" x14ac:dyDescent="0.2">
      <c r="A7" s="10">
        <v>1</v>
      </c>
      <c r="B7" s="95" t="s">
        <v>63</v>
      </c>
      <c r="C7" s="24" t="s">
        <v>117</v>
      </c>
      <c r="D7" s="61" t="s">
        <v>117</v>
      </c>
      <c r="E7" s="62" t="s">
        <v>117</v>
      </c>
      <c r="F7" s="62" t="s">
        <v>117</v>
      </c>
      <c r="G7" s="62" t="s">
        <v>117</v>
      </c>
      <c r="H7" s="62" t="s">
        <v>117</v>
      </c>
      <c r="I7" s="61" t="s">
        <v>117</v>
      </c>
    </row>
    <row r="8" spans="1:9" x14ac:dyDescent="0.2">
      <c r="A8" s="10">
        <v>1</v>
      </c>
      <c r="B8" s="24" t="s">
        <v>117</v>
      </c>
      <c r="C8" s="24" t="s">
        <v>117</v>
      </c>
      <c r="D8" s="61" t="s">
        <v>117</v>
      </c>
      <c r="E8" s="62" t="s">
        <v>117</v>
      </c>
      <c r="F8" s="62" t="s">
        <v>117</v>
      </c>
      <c r="G8" s="62" t="s">
        <v>117</v>
      </c>
      <c r="H8" s="62" t="s">
        <v>117</v>
      </c>
      <c r="I8" s="61" t="s">
        <v>117</v>
      </c>
    </row>
    <row r="9" spans="1:9" x14ac:dyDescent="0.2">
      <c r="A9" s="10">
        <v>1</v>
      </c>
      <c r="B9" s="95" t="s">
        <v>120</v>
      </c>
      <c r="C9" s="95" t="s">
        <v>117</v>
      </c>
      <c r="D9" s="101" t="s">
        <v>117</v>
      </c>
      <c r="E9" s="102" t="s">
        <v>117</v>
      </c>
      <c r="F9" s="102" t="s">
        <v>117</v>
      </c>
      <c r="G9" s="144">
        <v>120000</v>
      </c>
      <c r="H9" s="145" t="s">
        <v>1</v>
      </c>
      <c r="I9" s="61" t="s">
        <v>117</v>
      </c>
    </row>
    <row r="10" spans="1:9" x14ac:dyDescent="0.2">
      <c r="A10" s="10">
        <v>1</v>
      </c>
      <c r="B10" s="24" t="s">
        <v>117</v>
      </c>
      <c r="C10" s="24" t="s">
        <v>117</v>
      </c>
      <c r="D10" s="61" t="s">
        <v>117</v>
      </c>
      <c r="E10" s="62" t="s">
        <v>117</v>
      </c>
      <c r="F10" s="62" t="s">
        <v>117</v>
      </c>
      <c r="G10" s="96" t="s">
        <v>117</v>
      </c>
      <c r="H10" s="97" t="s">
        <v>117</v>
      </c>
      <c r="I10" s="61" t="s">
        <v>117</v>
      </c>
    </row>
    <row r="11" spans="1:9" x14ac:dyDescent="0.2">
      <c r="A11" s="10">
        <v>1</v>
      </c>
      <c r="B11" s="24" t="s">
        <v>121</v>
      </c>
      <c r="C11" s="24" t="s">
        <v>117</v>
      </c>
      <c r="D11" s="61" t="s">
        <v>117</v>
      </c>
      <c r="E11" s="62" t="s">
        <v>117</v>
      </c>
      <c r="F11" s="62" t="s">
        <v>117</v>
      </c>
      <c r="G11" s="179">
        <v>133333.33333333334</v>
      </c>
      <c r="H11" s="97" t="s">
        <v>1</v>
      </c>
      <c r="I11" s="61" t="s">
        <v>117</v>
      </c>
    </row>
    <row r="12" spans="1:9" x14ac:dyDescent="0.2">
      <c r="A12" s="10">
        <v>1</v>
      </c>
      <c r="B12" s="24" t="s">
        <v>122</v>
      </c>
      <c r="C12" s="24" t="s">
        <v>117</v>
      </c>
      <c r="D12" s="61" t="s">
        <v>117</v>
      </c>
      <c r="E12" s="62" t="s">
        <v>117</v>
      </c>
      <c r="F12" s="62" t="s">
        <v>117</v>
      </c>
      <c r="G12" s="179">
        <v>10</v>
      </c>
      <c r="H12" s="73" t="s">
        <v>2</v>
      </c>
      <c r="I12" s="61" t="s">
        <v>117</v>
      </c>
    </row>
    <row r="13" spans="1:9" x14ac:dyDescent="0.2">
      <c r="A13" s="10">
        <v>1</v>
      </c>
      <c r="B13" s="24" t="s">
        <v>117</v>
      </c>
      <c r="C13" s="24" t="s">
        <v>117</v>
      </c>
      <c r="D13" s="61" t="s">
        <v>117</v>
      </c>
      <c r="E13" s="62" t="s">
        <v>117</v>
      </c>
      <c r="F13" s="62" t="s">
        <v>117</v>
      </c>
      <c r="G13" s="179" t="s">
        <v>117</v>
      </c>
      <c r="H13" s="62" t="s">
        <v>117</v>
      </c>
      <c r="I13" s="61" t="s">
        <v>117</v>
      </c>
    </row>
    <row r="14" spans="1:9" hidden="1" x14ac:dyDescent="0.2">
      <c r="A14" s="10">
        <v>0</v>
      </c>
      <c r="B14" s="24" t="s">
        <v>117</v>
      </c>
      <c r="C14" s="24" t="s">
        <v>117</v>
      </c>
      <c r="D14" s="61" t="s">
        <v>117</v>
      </c>
      <c r="E14" s="62" t="s">
        <v>117</v>
      </c>
      <c r="F14" s="62" t="s">
        <v>117</v>
      </c>
      <c r="G14" s="40" t="s">
        <v>117</v>
      </c>
      <c r="H14" s="73" t="s">
        <v>117</v>
      </c>
      <c r="I14" s="61" t="s">
        <v>117</v>
      </c>
    </row>
    <row r="15" spans="1:9" x14ac:dyDescent="0.2">
      <c r="A15" s="10">
        <v>1</v>
      </c>
      <c r="B15" s="24" t="s">
        <v>123</v>
      </c>
      <c r="C15" s="24" t="s">
        <v>117</v>
      </c>
      <c r="D15" s="61" t="s">
        <v>117</v>
      </c>
      <c r="E15" s="62" t="s">
        <v>117</v>
      </c>
      <c r="F15" s="62" t="s">
        <v>117</v>
      </c>
      <c r="G15" s="247">
        <v>0.5</v>
      </c>
      <c r="H15" s="73" t="s">
        <v>3</v>
      </c>
      <c r="I15" s="61" t="s">
        <v>117</v>
      </c>
    </row>
    <row r="16" spans="1:9" x14ac:dyDescent="0.2">
      <c r="A16" s="10">
        <v>1</v>
      </c>
      <c r="B16" s="24" t="s">
        <v>124</v>
      </c>
      <c r="C16" s="24" t="s">
        <v>117</v>
      </c>
      <c r="D16" s="61" t="s">
        <v>117</v>
      </c>
      <c r="E16" s="62" t="s">
        <v>117</v>
      </c>
      <c r="F16" s="62" t="s">
        <v>117</v>
      </c>
      <c r="G16" s="179">
        <v>1</v>
      </c>
      <c r="H16" s="73" t="s">
        <v>125</v>
      </c>
      <c r="I16" s="61" t="s">
        <v>117</v>
      </c>
    </row>
    <row r="17" spans="1:14" x14ac:dyDescent="0.2">
      <c r="A17" s="10">
        <v>1</v>
      </c>
      <c r="B17" s="24" t="s">
        <v>117</v>
      </c>
      <c r="C17" s="24" t="s">
        <v>117</v>
      </c>
      <c r="D17" s="61" t="s">
        <v>117</v>
      </c>
      <c r="E17" s="62" t="s">
        <v>117</v>
      </c>
      <c r="F17" s="62" t="s">
        <v>117</v>
      </c>
      <c r="G17" s="179" t="s">
        <v>117</v>
      </c>
      <c r="H17" s="73" t="s">
        <v>117</v>
      </c>
      <c r="I17" s="61" t="s">
        <v>117</v>
      </c>
    </row>
    <row r="18" spans="1:14" x14ac:dyDescent="0.2">
      <c r="A18" s="10">
        <v>1</v>
      </c>
      <c r="B18" s="24" t="s">
        <v>126</v>
      </c>
      <c r="C18" s="25" t="s">
        <v>117</v>
      </c>
      <c r="D18" s="25" t="s">
        <v>117</v>
      </c>
      <c r="E18" s="25" t="s">
        <v>117</v>
      </c>
      <c r="F18" s="25" t="s">
        <v>117</v>
      </c>
      <c r="G18" s="179">
        <v>7.6959999999999997</v>
      </c>
      <c r="H18" s="73" t="s">
        <v>2</v>
      </c>
      <c r="I18" s="25" t="s">
        <v>117</v>
      </c>
    </row>
    <row r="19" spans="1:14" x14ac:dyDescent="0.2">
      <c r="A19" s="10">
        <v>1</v>
      </c>
      <c r="B19" s="24" t="s">
        <v>117</v>
      </c>
      <c r="C19" s="25" t="s">
        <v>117</v>
      </c>
      <c r="D19" s="61" t="s">
        <v>117</v>
      </c>
      <c r="E19" s="62" t="s">
        <v>117</v>
      </c>
      <c r="F19" s="62" t="s">
        <v>117</v>
      </c>
      <c r="G19" s="62" t="s">
        <v>117</v>
      </c>
      <c r="H19" s="62" t="s">
        <v>117</v>
      </c>
      <c r="I19" s="61" t="s">
        <v>117</v>
      </c>
    </row>
    <row r="20" spans="1:14" hidden="1" x14ac:dyDescent="0.2">
      <c r="A20" s="10">
        <v>0</v>
      </c>
      <c r="B20" s="24" t="s">
        <v>117</v>
      </c>
      <c r="C20" s="27" t="s">
        <v>117</v>
      </c>
      <c r="D20" s="27" t="s">
        <v>117</v>
      </c>
      <c r="E20" s="24" t="s">
        <v>117</v>
      </c>
      <c r="F20" s="28" t="s">
        <v>117</v>
      </c>
      <c r="G20" s="27" t="s">
        <v>117</v>
      </c>
      <c r="H20" s="24" t="s">
        <v>117</v>
      </c>
      <c r="I20" s="25" t="s">
        <v>117</v>
      </c>
    </row>
    <row r="21" spans="1:14" x14ac:dyDescent="0.2">
      <c r="A21" s="10">
        <v>1</v>
      </c>
      <c r="B21" s="24" t="s">
        <v>128</v>
      </c>
      <c r="C21" s="27" t="s">
        <v>117</v>
      </c>
      <c r="D21" s="27" t="s">
        <v>117</v>
      </c>
      <c r="E21" s="24" t="s">
        <v>117</v>
      </c>
      <c r="F21" s="24" t="s">
        <v>117</v>
      </c>
      <c r="G21" s="200">
        <v>25000</v>
      </c>
      <c r="H21" s="24" t="s">
        <v>129</v>
      </c>
      <c r="I21" s="24" t="s">
        <v>117</v>
      </c>
    </row>
    <row r="22" spans="1:14" hidden="1" x14ac:dyDescent="0.2">
      <c r="A22" s="10">
        <v>0</v>
      </c>
      <c r="B22" s="24" t="s">
        <v>117</v>
      </c>
      <c r="C22" s="27" t="s">
        <v>117</v>
      </c>
      <c r="D22" s="29" t="s">
        <v>117</v>
      </c>
      <c r="E22" s="24" t="s">
        <v>117</v>
      </c>
      <c r="F22" s="28" t="s">
        <v>117</v>
      </c>
      <c r="G22" s="27" t="s">
        <v>117</v>
      </c>
      <c r="H22" s="24" t="s">
        <v>117</v>
      </c>
      <c r="I22" s="24" t="s">
        <v>117</v>
      </c>
    </row>
    <row r="23" spans="1:14" hidden="1" x14ac:dyDescent="0.2">
      <c r="A23" s="10">
        <v>0</v>
      </c>
      <c r="B23" s="24" t="s">
        <v>117</v>
      </c>
      <c r="C23" s="27" t="s">
        <v>117</v>
      </c>
      <c r="D23" s="29" t="s">
        <v>117</v>
      </c>
      <c r="E23" s="24" t="s">
        <v>117</v>
      </c>
      <c r="F23" s="28" t="s">
        <v>117</v>
      </c>
      <c r="G23" s="27" t="s">
        <v>117</v>
      </c>
      <c r="H23" s="24" t="s">
        <v>117</v>
      </c>
      <c r="I23" s="24" t="s">
        <v>117</v>
      </c>
    </row>
    <row r="24" spans="1:14" ht="13.5" hidden="1" x14ac:dyDescent="0.2">
      <c r="A24" s="10">
        <v>0</v>
      </c>
      <c r="B24" s="24" t="s">
        <v>117</v>
      </c>
      <c r="C24" s="27" t="s">
        <v>117</v>
      </c>
      <c r="D24" s="29" t="s">
        <v>117</v>
      </c>
      <c r="E24" s="58" t="s">
        <v>117</v>
      </c>
      <c r="F24" s="28" t="s">
        <v>117</v>
      </c>
      <c r="G24" s="27" t="s">
        <v>117</v>
      </c>
      <c r="H24" s="24" t="s">
        <v>117</v>
      </c>
      <c r="I24" s="24" t="s">
        <v>117</v>
      </c>
    </row>
    <row r="25" spans="1:14" hidden="1" x14ac:dyDescent="0.2">
      <c r="A25" s="10">
        <v>0</v>
      </c>
      <c r="B25" s="24" t="s">
        <v>117</v>
      </c>
      <c r="C25" s="27" t="s">
        <v>117</v>
      </c>
      <c r="D25" s="27" t="s">
        <v>117</v>
      </c>
      <c r="E25" s="24" t="s">
        <v>117</v>
      </c>
      <c r="F25" s="28" t="s">
        <v>117</v>
      </c>
      <c r="G25" s="27" t="s">
        <v>117</v>
      </c>
      <c r="H25" s="24" t="s">
        <v>117</v>
      </c>
      <c r="I25" s="24" t="s">
        <v>117</v>
      </c>
    </row>
    <row r="26" spans="1:14" hidden="1" x14ac:dyDescent="0.2">
      <c r="A26" s="10">
        <v>0</v>
      </c>
      <c r="B26" s="24" t="s">
        <v>117</v>
      </c>
      <c r="C26" s="27" t="s">
        <v>117</v>
      </c>
      <c r="D26" s="29" t="s">
        <v>117</v>
      </c>
      <c r="E26" s="24" t="s">
        <v>117</v>
      </c>
      <c r="F26" s="28" t="s">
        <v>117</v>
      </c>
      <c r="G26" s="27" t="s">
        <v>117</v>
      </c>
      <c r="H26" s="24" t="s">
        <v>117</v>
      </c>
      <c r="I26" s="24" t="s">
        <v>117</v>
      </c>
    </row>
    <row r="27" spans="1:14" hidden="1" x14ac:dyDescent="0.2">
      <c r="A27" s="10">
        <v>0</v>
      </c>
      <c r="B27" s="24" t="s">
        <v>117</v>
      </c>
      <c r="C27" s="27" t="s">
        <v>117</v>
      </c>
      <c r="D27" s="27" t="s">
        <v>117</v>
      </c>
      <c r="E27" s="24" t="s">
        <v>117</v>
      </c>
      <c r="F27" s="28" t="s">
        <v>117</v>
      </c>
      <c r="G27" s="27" t="s">
        <v>117</v>
      </c>
      <c r="H27" s="24" t="s">
        <v>117</v>
      </c>
      <c r="I27" s="24" t="s">
        <v>117</v>
      </c>
    </row>
    <row r="28" spans="1:14" x14ac:dyDescent="0.2">
      <c r="A28" s="10">
        <v>1</v>
      </c>
      <c r="B28" s="24"/>
      <c r="C28" s="27" t="s">
        <v>117</v>
      </c>
      <c r="D28" s="61" t="s">
        <v>117</v>
      </c>
      <c r="E28" s="62" t="s">
        <v>117</v>
      </c>
      <c r="F28" s="62" t="s">
        <v>117</v>
      </c>
      <c r="G28" s="62" t="s">
        <v>117</v>
      </c>
      <c r="H28" s="62" t="s">
        <v>117</v>
      </c>
      <c r="I28" s="61" t="s">
        <v>117</v>
      </c>
      <c r="L28" s="10" t="s">
        <v>9</v>
      </c>
    </row>
    <row r="29" spans="1:14" x14ac:dyDescent="0.2">
      <c r="A29" s="10">
        <v>1</v>
      </c>
      <c r="B29" s="159">
        <v>0</v>
      </c>
      <c r="C29" s="160" t="s">
        <v>117</v>
      </c>
      <c r="D29" s="161" t="s">
        <v>130</v>
      </c>
      <c r="E29" s="162" t="s">
        <v>117</v>
      </c>
      <c r="F29" s="162" t="s">
        <v>131</v>
      </c>
      <c r="G29" s="162" t="s">
        <v>132</v>
      </c>
      <c r="H29" s="162" t="s">
        <v>117</v>
      </c>
      <c r="I29" s="161" t="s">
        <v>133</v>
      </c>
    </row>
    <row r="30" spans="1:14" x14ac:dyDescent="0.2">
      <c r="A30" s="10">
        <v>1</v>
      </c>
      <c r="B30" s="163" t="s">
        <v>134</v>
      </c>
      <c r="C30" s="164" t="s">
        <v>117</v>
      </c>
      <c r="D30" s="165" t="s">
        <v>3</v>
      </c>
      <c r="E30" s="165" t="s">
        <v>117</v>
      </c>
      <c r="F30" s="165" t="s">
        <v>135</v>
      </c>
      <c r="G30" s="165" t="s">
        <v>108</v>
      </c>
      <c r="H30" s="165" t="s">
        <v>117</v>
      </c>
      <c r="I30" s="166" t="s">
        <v>136</v>
      </c>
    </row>
    <row r="31" spans="1:14" x14ac:dyDescent="0.2">
      <c r="A31" s="10">
        <v>1</v>
      </c>
      <c r="B31" s="90" t="s">
        <v>137</v>
      </c>
      <c r="C31" s="91" t="s">
        <v>117</v>
      </c>
      <c r="D31" s="91" t="s">
        <v>117</v>
      </c>
      <c r="E31" s="91" t="s">
        <v>117</v>
      </c>
      <c r="F31" s="91" t="s">
        <v>117</v>
      </c>
      <c r="G31" s="91" t="s">
        <v>117</v>
      </c>
      <c r="H31" s="91">
        <v>173.26396436144086</v>
      </c>
      <c r="I31" s="27" t="s">
        <v>117</v>
      </c>
      <c r="L31" s="63">
        <f>+H31</f>
        <v>173.26396436144086</v>
      </c>
      <c r="N31" s="218">
        <v>82.105923550942393</v>
      </c>
    </row>
    <row r="32" spans="1:14" hidden="1" x14ac:dyDescent="0.2">
      <c r="A32" s="10">
        <v>0</v>
      </c>
      <c r="B32" s="11" t="s">
        <v>269</v>
      </c>
      <c r="C32" s="75" t="s">
        <v>117</v>
      </c>
      <c r="D32" s="7" t="s">
        <v>117</v>
      </c>
      <c r="E32" s="9" t="s">
        <v>117</v>
      </c>
      <c r="F32" s="81" t="s">
        <v>117</v>
      </c>
      <c r="G32" s="24" t="s">
        <v>117</v>
      </c>
      <c r="H32" s="24" t="s">
        <v>117</v>
      </c>
      <c r="I32" s="24" t="s">
        <v>117</v>
      </c>
    </row>
    <row r="33" spans="1:14" x14ac:dyDescent="0.2">
      <c r="A33" s="10">
        <v>1</v>
      </c>
      <c r="B33" s="26" t="s">
        <v>139</v>
      </c>
      <c r="C33" s="27" t="s">
        <v>117</v>
      </c>
      <c r="D33" s="27">
        <v>20000</v>
      </c>
      <c r="E33" s="27" t="s">
        <v>117</v>
      </c>
      <c r="F33" s="71">
        <v>8.6631982180720435E-3</v>
      </c>
      <c r="G33" s="27">
        <v>173.26396436144086</v>
      </c>
      <c r="H33" s="27" t="s">
        <v>117</v>
      </c>
      <c r="I33" s="27">
        <v>0.22349613615583153</v>
      </c>
    </row>
    <row r="34" spans="1:14" x14ac:dyDescent="0.2">
      <c r="A34" s="10">
        <v>1</v>
      </c>
      <c r="B34" s="43" t="s">
        <v>140</v>
      </c>
      <c r="C34" s="91" t="s">
        <v>117</v>
      </c>
      <c r="D34" s="91" t="s">
        <v>117</v>
      </c>
      <c r="E34" s="91" t="s">
        <v>117</v>
      </c>
      <c r="F34" s="93" t="s">
        <v>117</v>
      </c>
      <c r="G34" s="91" t="s">
        <v>117</v>
      </c>
      <c r="H34" s="91">
        <v>16633.293308995264</v>
      </c>
      <c r="I34" s="27" t="s">
        <v>117</v>
      </c>
      <c r="L34" s="10">
        <f>SUBTOTAL(9,G35:G58)</f>
        <v>16633.293308995264</v>
      </c>
      <c r="N34" s="218">
        <v>96.133837564446367</v>
      </c>
    </row>
    <row r="35" spans="1:14" x14ac:dyDescent="0.2">
      <c r="A35" s="10">
        <v>1</v>
      </c>
      <c r="B35" s="26" t="s">
        <v>142</v>
      </c>
      <c r="C35" s="27" t="s">
        <v>117</v>
      </c>
      <c r="D35" s="27">
        <v>25000</v>
      </c>
      <c r="E35" s="27" t="s">
        <v>117</v>
      </c>
      <c r="F35" s="71">
        <v>0.1288</v>
      </c>
      <c r="G35" s="27">
        <v>3220</v>
      </c>
      <c r="H35" s="27" t="s">
        <v>117</v>
      </c>
      <c r="I35" s="27">
        <v>4.1535327964707127</v>
      </c>
      <c r="M35" s="218">
        <v>86.675639300134577</v>
      </c>
    </row>
    <row r="36" spans="1:14" x14ac:dyDescent="0.2">
      <c r="A36" s="10">
        <v>1</v>
      </c>
      <c r="B36" s="26" t="s">
        <v>141</v>
      </c>
      <c r="C36" s="27" t="s">
        <v>117</v>
      </c>
      <c r="D36" s="27">
        <v>25000</v>
      </c>
      <c r="E36" s="27" t="s">
        <v>117</v>
      </c>
      <c r="F36" s="71">
        <v>8.8099999999999998E-2</v>
      </c>
      <c r="G36" s="27">
        <v>2202.5</v>
      </c>
      <c r="H36" s="27" t="s">
        <v>117</v>
      </c>
      <c r="I36" s="27">
        <v>2.8410422311263188</v>
      </c>
      <c r="M36" s="218">
        <v>101.38089758342923</v>
      </c>
    </row>
    <row r="37" spans="1:14" x14ac:dyDescent="0.2">
      <c r="A37" s="10">
        <v>1</v>
      </c>
      <c r="B37" s="26" t="s">
        <v>143</v>
      </c>
      <c r="C37" s="27" t="s">
        <v>117</v>
      </c>
      <c r="D37" s="27">
        <v>3</v>
      </c>
      <c r="E37" s="27" t="s">
        <v>117</v>
      </c>
      <c r="F37" s="71">
        <v>4.76</v>
      </c>
      <c r="G37" s="27">
        <v>14.28</v>
      </c>
      <c r="H37" s="27" t="s">
        <v>117</v>
      </c>
      <c r="I37" s="27">
        <v>1.8420015010435335E-2</v>
      </c>
    </row>
    <row r="38" spans="1:14" x14ac:dyDescent="0.2">
      <c r="A38" s="10">
        <v>1</v>
      </c>
      <c r="B38" s="11" t="s">
        <v>263</v>
      </c>
      <c r="C38" s="75" t="s">
        <v>117</v>
      </c>
      <c r="D38" s="27">
        <v>6</v>
      </c>
      <c r="E38" s="9" t="s">
        <v>117</v>
      </c>
      <c r="F38" s="28">
        <v>6.89</v>
      </c>
      <c r="G38" s="27">
        <v>41.339999999999996</v>
      </c>
      <c r="H38" s="24" t="s">
        <v>117</v>
      </c>
      <c r="I38" s="24">
        <v>5.332516950499977E-2</v>
      </c>
    </row>
    <row r="39" spans="1:14" x14ac:dyDescent="0.2">
      <c r="A39" s="10">
        <v>1</v>
      </c>
      <c r="B39" s="11" t="s">
        <v>146</v>
      </c>
      <c r="C39" s="75" t="s">
        <v>117</v>
      </c>
      <c r="D39" s="27">
        <v>1412.3002601263472</v>
      </c>
      <c r="E39" s="9" t="s">
        <v>117</v>
      </c>
      <c r="F39" s="28">
        <v>0.32913506911326196</v>
      </c>
      <c r="G39" s="27">
        <v>464.8375437253631</v>
      </c>
      <c r="H39" s="24" t="s">
        <v>117</v>
      </c>
      <c r="I39" s="24">
        <v>0.59960185804167232</v>
      </c>
      <c r="M39" s="218">
        <v>85.039282868033666</v>
      </c>
    </row>
    <row r="40" spans="1:14" hidden="1" x14ac:dyDescent="0.2">
      <c r="A40" s="10">
        <v>0</v>
      </c>
      <c r="B40" s="11" t="s">
        <v>53</v>
      </c>
      <c r="C40" s="75" t="s">
        <v>117</v>
      </c>
      <c r="D40" s="82">
        <v>194</v>
      </c>
      <c r="E40" s="9" t="s">
        <v>117</v>
      </c>
      <c r="F40" s="13" t="s">
        <v>117</v>
      </c>
      <c r="G40" s="27" t="s">
        <v>117</v>
      </c>
      <c r="H40" s="24" t="s">
        <v>117</v>
      </c>
      <c r="I40" s="24" t="s">
        <v>117</v>
      </c>
    </row>
    <row r="41" spans="1:14" hidden="1" x14ac:dyDescent="0.2">
      <c r="A41" s="10">
        <v>0</v>
      </c>
      <c r="B41" s="26" t="s">
        <v>12</v>
      </c>
      <c r="C41" s="27" t="s">
        <v>117</v>
      </c>
      <c r="D41" s="27">
        <v>13.333333333333343</v>
      </c>
      <c r="E41" s="27" t="s">
        <v>117</v>
      </c>
      <c r="F41" s="70" t="s">
        <v>117</v>
      </c>
      <c r="G41" s="27" t="s">
        <v>117</v>
      </c>
      <c r="H41" s="27" t="s">
        <v>117</v>
      </c>
      <c r="I41" s="27" t="s">
        <v>117</v>
      </c>
    </row>
    <row r="42" spans="1:14" hidden="1" x14ac:dyDescent="0.2">
      <c r="A42" s="10">
        <v>0</v>
      </c>
      <c r="B42" s="26" t="s">
        <v>54</v>
      </c>
      <c r="C42" s="27" t="s">
        <v>117</v>
      </c>
      <c r="D42" s="27">
        <v>440</v>
      </c>
      <c r="E42" s="27" t="s">
        <v>117</v>
      </c>
      <c r="F42" s="71" t="s">
        <v>117</v>
      </c>
      <c r="G42" s="27" t="s">
        <v>117</v>
      </c>
      <c r="H42" s="27" t="s">
        <v>117</v>
      </c>
      <c r="I42" s="27" t="s">
        <v>117</v>
      </c>
    </row>
    <row r="43" spans="1:14" x14ac:dyDescent="0.2">
      <c r="A43" s="10">
        <v>1</v>
      </c>
      <c r="B43" s="26" t="s">
        <v>147</v>
      </c>
      <c r="C43" s="27" t="s">
        <v>117</v>
      </c>
      <c r="D43" s="27" t="s">
        <v>117</v>
      </c>
      <c r="E43" s="27" t="s">
        <v>117</v>
      </c>
      <c r="F43" s="71" t="s">
        <v>117</v>
      </c>
      <c r="G43" s="27">
        <v>698.37568499999907</v>
      </c>
      <c r="H43" s="27" t="s">
        <v>117</v>
      </c>
      <c r="I43" s="27">
        <v>0.90084668071589935</v>
      </c>
    </row>
    <row r="44" spans="1:14" hidden="1" x14ac:dyDescent="0.2">
      <c r="A44" s="10">
        <v>0</v>
      </c>
      <c r="B44" s="26" t="s">
        <v>270</v>
      </c>
      <c r="C44" s="27" t="s">
        <v>117</v>
      </c>
      <c r="D44" s="27">
        <v>3</v>
      </c>
      <c r="E44" s="27" t="s">
        <v>117</v>
      </c>
      <c r="F44" s="71">
        <v>11.845000000000001</v>
      </c>
      <c r="G44" s="27">
        <v>35.535000000000004</v>
      </c>
      <c r="H44" s="27" t="s">
        <v>117</v>
      </c>
      <c r="I44" s="27">
        <v>4.5837201218194658E-2</v>
      </c>
    </row>
    <row r="45" spans="1:14" hidden="1" x14ac:dyDescent="0.2">
      <c r="A45" s="10">
        <v>0</v>
      </c>
      <c r="B45" s="26" t="s">
        <v>151</v>
      </c>
      <c r="C45" s="27" t="s">
        <v>117</v>
      </c>
      <c r="D45" s="27">
        <v>2</v>
      </c>
      <c r="E45" s="27" t="s">
        <v>117</v>
      </c>
      <c r="F45" s="71">
        <v>26.52</v>
      </c>
      <c r="G45" s="27">
        <v>53.04</v>
      </c>
      <c r="H45" s="27" t="s">
        <v>117</v>
      </c>
      <c r="I45" s="27">
        <v>6.8417198610188398E-2</v>
      </c>
    </row>
    <row r="46" spans="1:14" hidden="1" x14ac:dyDescent="0.2">
      <c r="A46" s="10">
        <v>0</v>
      </c>
      <c r="B46" s="26" t="s">
        <v>264</v>
      </c>
      <c r="C46" s="27" t="s">
        <v>117</v>
      </c>
      <c r="D46" s="27">
        <v>5</v>
      </c>
      <c r="E46" s="27" t="s">
        <v>117</v>
      </c>
      <c r="F46" s="71">
        <v>39.655000000000001</v>
      </c>
      <c r="G46" s="27">
        <v>198.27500000000001</v>
      </c>
      <c r="H46" s="27" t="s">
        <v>117</v>
      </c>
      <c r="I46" s="27">
        <v>0.25575829665224553</v>
      </c>
    </row>
    <row r="47" spans="1:14" hidden="1" x14ac:dyDescent="0.2">
      <c r="A47" s="10">
        <v>0</v>
      </c>
      <c r="B47" s="26" t="s">
        <v>154</v>
      </c>
      <c r="C47" s="27" t="s">
        <v>117</v>
      </c>
      <c r="D47" s="27">
        <v>2</v>
      </c>
      <c r="E47" s="27" t="s">
        <v>117</v>
      </c>
      <c r="F47" s="71">
        <v>44.083999999999996</v>
      </c>
      <c r="G47" s="27">
        <v>88.167999999999992</v>
      </c>
      <c r="H47" s="27" t="s">
        <v>117</v>
      </c>
      <c r="I47" s="27">
        <v>0.11372940360224529</v>
      </c>
    </row>
    <row r="48" spans="1:14" hidden="1" x14ac:dyDescent="0.2">
      <c r="A48" s="10">
        <v>0</v>
      </c>
      <c r="B48" s="26" t="s">
        <v>226</v>
      </c>
      <c r="C48" s="27" t="s">
        <v>117</v>
      </c>
      <c r="D48" s="27">
        <v>0.2</v>
      </c>
      <c r="E48" s="27" t="s">
        <v>117</v>
      </c>
      <c r="F48" s="71">
        <v>57.535800000000002</v>
      </c>
      <c r="G48" s="27">
        <v>11.507160000000001</v>
      </c>
      <c r="H48" s="27" t="s">
        <v>117</v>
      </c>
      <c r="I48" s="27">
        <v>1.4843281507526687E-2</v>
      </c>
    </row>
    <row r="49" spans="1:14" hidden="1" x14ac:dyDescent="0.2">
      <c r="A49" s="10">
        <v>0</v>
      </c>
      <c r="B49" s="26" t="s">
        <v>194</v>
      </c>
      <c r="C49" s="27" t="s">
        <v>117</v>
      </c>
      <c r="D49" s="27">
        <v>0.4</v>
      </c>
      <c r="E49" s="27" t="s">
        <v>117</v>
      </c>
      <c r="F49" s="71">
        <v>227.83599999999998</v>
      </c>
      <c r="G49" s="27">
        <v>91.134399999999999</v>
      </c>
      <c r="H49" s="27" t="s">
        <v>117</v>
      </c>
      <c r="I49" s="27">
        <v>0.11755581344306851</v>
      </c>
    </row>
    <row r="50" spans="1:14" hidden="1" x14ac:dyDescent="0.2">
      <c r="A50" s="10">
        <v>0</v>
      </c>
      <c r="B50" s="26" t="s">
        <v>150</v>
      </c>
      <c r="C50" s="27" t="s">
        <v>117</v>
      </c>
      <c r="D50" s="27">
        <v>0.125</v>
      </c>
      <c r="E50" s="27" t="s">
        <v>117</v>
      </c>
      <c r="F50" s="71">
        <v>130.089</v>
      </c>
      <c r="G50" s="27">
        <v>16.261125</v>
      </c>
      <c r="H50" s="27" t="s">
        <v>117</v>
      </c>
      <c r="I50" s="27">
        <v>2.0975501861804292E-2</v>
      </c>
    </row>
    <row r="51" spans="1:14" hidden="1" x14ac:dyDescent="0.2">
      <c r="A51" s="10">
        <v>0</v>
      </c>
      <c r="B51" s="26" t="s">
        <v>271</v>
      </c>
      <c r="C51" s="27" t="s">
        <v>117</v>
      </c>
      <c r="D51" s="27">
        <v>0.75</v>
      </c>
      <c r="E51" s="27" t="s">
        <v>117</v>
      </c>
      <c r="F51" s="71">
        <v>113.3</v>
      </c>
      <c r="G51" s="27">
        <v>84.974999999999994</v>
      </c>
      <c r="H51" s="27" t="s">
        <v>117</v>
      </c>
      <c r="I51" s="27">
        <v>0.10961069856524808</v>
      </c>
    </row>
    <row r="52" spans="1:14" hidden="1" x14ac:dyDescent="0.2">
      <c r="A52" s="10">
        <v>0</v>
      </c>
      <c r="B52" s="26" t="s">
        <v>250</v>
      </c>
      <c r="C52" s="27" t="s">
        <v>117</v>
      </c>
      <c r="D52" s="27">
        <v>1</v>
      </c>
      <c r="E52" s="27" t="s">
        <v>117</v>
      </c>
      <c r="F52" s="71">
        <v>119.48</v>
      </c>
      <c r="G52" s="27">
        <v>119.48</v>
      </c>
      <c r="H52" s="27" t="s">
        <v>117</v>
      </c>
      <c r="I52" s="27">
        <v>0.15411928525537916</v>
      </c>
    </row>
    <row r="53" spans="1:14" x14ac:dyDescent="0.2">
      <c r="A53" s="10">
        <v>1</v>
      </c>
      <c r="B53" s="26" t="s">
        <v>265</v>
      </c>
      <c r="C53" s="27" t="s">
        <v>117</v>
      </c>
      <c r="D53" s="27">
        <v>6300</v>
      </c>
      <c r="E53" s="27" t="s">
        <v>117</v>
      </c>
      <c r="F53" s="71">
        <v>5.110424999999999E-2</v>
      </c>
      <c r="G53" s="27">
        <v>321.95677499999994</v>
      </c>
      <c r="H53" s="27" t="s">
        <v>117</v>
      </c>
      <c r="I53" s="27">
        <v>0.4152975229839882</v>
      </c>
    </row>
    <row r="54" spans="1:14" x14ac:dyDescent="0.2">
      <c r="A54" s="10">
        <v>1</v>
      </c>
      <c r="B54" s="26" t="s">
        <v>230</v>
      </c>
      <c r="C54" s="27" t="s">
        <v>117</v>
      </c>
      <c r="D54" s="27">
        <v>178</v>
      </c>
      <c r="E54" s="27" t="s">
        <v>117</v>
      </c>
      <c r="F54" s="71">
        <v>2.7300000000000004</v>
      </c>
      <c r="G54" s="27">
        <v>485.94000000000005</v>
      </c>
      <c r="H54" s="27" t="s">
        <v>117</v>
      </c>
      <c r="I54" s="27">
        <v>0.62682227550216718</v>
      </c>
    </row>
    <row r="55" spans="1:14" x14ac:dyDescent="0.2">
      <c r="A55" s="10">
        <v>1</v>
      </c>
      <c r="B55" s="11" t="s">
        <v>272</v>
      </c>
      <c r="C55" s="75" t="s">
        <v>117</v>
      </c>
      <c r="D55" s="27">
        <v>25000</v>
      </c>
      <c r="E55" s="9" t="s">
        <v>117</v>
      </c>
      <c r="F55" s="28">
        <v>0.02</v>
      </c>
      <c r="G55" s="27">
        <v>500</v>
      </c>
      <c r="H55" s="24" t="s">
        <v>117</v>
      </c>
      <c r="I55" s="24">
        <v>0.64495850876874428</v>
      </c>
    </row>
    <row r="56" spans="1:14" x14ac:dyDescent="0.2">
      <c r="A56" s="10">
        <v>1</v>
      </c>
      <c r="B56" s="11" t="s">
        <v>273</v>
      </c>
      <c r="C56" s="75" t="s">
        <v>117</v>
      </c>
      <c r="D56" s="27">
        <v>5</v>
      </c>
      <c r="E56" s="9" t="s">
        <v>117</v>
      </c>
      <c r="F56" s="28">
        <v>2.5</v>
      </c>
      <c r="G56" s="27">
        <v>12.5</v>
      </c>
      <c r="H56" s="24" t="s">
        <v>117</v>
      </c>
      <c r="I56" s="24">
        <v>1.6123962719218607E-2</v>
      </c>
    </row>
    <row r="57" spans="1:14" x14ac:dyDescent="0.2">
      <c r="A57" s="10">
        <v>1</v>
      </c>
      <c r="B57" s="11" t="s">
        <v>213</v>
      </c>
      <c r="C57" s="75" t="s">
        <v>117</v>
      </c>
      <c r="D57" s="27">
        <v>20000</v>
      </c>
      <c r="E57" s="9" t="s">
        <v>117</v>
      </c>
      <c r="F57" s="28">
        <v>0.40199999999999997</v>
      </c>
      <c r="G57" s="27">
        <v>8039.9999999999991</v>
      </c>
      <c r="H57" s="24" t="s">
        <v>117</v>
      </c>
      <c r="I57" s="24">
        <v>10.370932821001407</v>
      </c>
    </row>
    <row r="58" spans="1:14" s="176" customFormat="1" x14ac:dyDescent="0.2">
      <c r="A58" s="10">
        <v>1</v>
      </c>
      <c r="B58" s="11" t="s">
        <v>219</v>
      </c>
      <c r="C58" s="75" t="s">
        <v>117</v>
      </c>
      <c r="D58" s="27">
        <v>13000</v>
      </c>
      <c r="E58" s="9" t="s">
        <v>117</v>
      </c>
      <c r="F58" s="28">
        <v>4.8581792713069338E-2</v>
      </c>
      <c r="G58" s="27">
        <v>631.56330526990143</v>
      </c>
      <c r="H58" s="24" t="s">
        <v>117</v>
      </c>
      <c r="I58" s="24">
        <v>0.81466425511986973</v>
      </c>
      <c r="L58" s="63">
        <f>SUM(G59:G74)</f>
        <v>25738.611387567049</v>
      </c>
      <c r="N58" s="218" t="e">
        <v>#VALUE!</v>
      </c>
    </row>
    <row r="59" spans="1:14" x14ac:dyDescent="0.2">
      <c r="A59" s="10">
        <v>1</v>
      </c>
      <c r="B59" s="88" t="s">
        <v>157</v>
      </c>
      <c r="C59" s="167" t="s">
        <v>117</v>
      </c>
      <c r="D59" s="91" t="s">
        <v>117</v>
      </c>
      <c r="E59" s="168" t="s">
        <v>117</v>
      </c>
      <c r="F59" s="169" t="s">
        <v>117</v>
      </c>
      <c r="G59" s="246" t="s">
        <v>117</v>
      </c>
      <c r="H59" s="95">
        <v>25738.611387567049</v>
      </c>
      <c r="I59" s="24" t="s">
        <v>117</v>
      </c>
      <c r="M59" s="218" t="e">
        <v>#VALUE!</v>
      </c>
    </row>
    <row r="60" spans="1:14" x14ac:dyDescent="0.2">
      <c r="A60" s="10">
        <v>1</v>
      </c>
      <c r="B60" s="11" t="s">
        <v>158</v>
      </c>
      <c r="C60" s="75" t="s">
        <v>117</v>
      </c>
      <c r="D60" s="27">
        <v>1.8</v>
      </c>
      <c r="E60" s="9" t="s">
        <v>117</v>
      </c>
      <c r="F60" s="28">
        <v>45</v>
      </c>
      <c r="G60" s="27">
        <v>81</v>
      </c>
      <c r="H60" s="24" t="s">
        <v>117</v>
      </c>
      <c r="I60" s="24">
        <v>0.10448327842053656</v>
      </c>
      <c r="M60" s="218">
        <v>100</v>
      </c>
    </row>
    <row r="61" spans="1:14" x14ac:dyDescent="0.2">
      <c r="A61" s="10">
        <v>1</v>
      </c>
      <c r="B61" s="11" t="s">
        <v>220</v>
      </c>
      <c r="C61" s="75" t="s">
        <v>117</v>
      </c>
      <c r="D61" s="27">
        <v>900</v>
      </c>
      <c r="E61" s="9" t="s">
        <v>117</v>
      </c>
      <c r="F61" s="28">
        <v>0.1396</v>
      </c>
      <c r="G61" s="27">
        <v>125.64</v>
      </c>
      <c r="H61" s="24" t="s">
        <v>117</v>
      </c>
      <c r="I61" s="24">
        <v>0.16206517408341006</v>
      </c>
      <c r="M61" s="218">
        <v>100</v>
      </c>
    </row>
    <row r="62" spans="1:14" x14ac:dyDescent="0.2">
      <c r="A62" s="10">
        <v>1</v>
      </c>
      <c r="B62" s="11" t="s">
        <v>159</v>
      </c>
      <c r="C62" s="75" t="s">
        <v>117</v>
      </c>
      <c r="D62" s="27">
        <v>2294</v>
      </c>
      <c r="E62" s="9" t="s">
        <v>117</v>
      </c>
      <c r="F62" s="154">
        <v>0.2</v>
      </c>
      <c r="G62" s="27">
        <v>458.8</v>
      </c>
      <c r="H62" s="24" t="s">
        <v>117</v>
      </c>
      <c r="I62" s="24">
        <v>0.59181392764619978</v>
      </c>
      <c r="M62" s="218">
        <v>100</v>
      </c>
    </row>
    <row r="63" spans="1:14" x14ac:dyDescent="0.2">
      <c r="A63" s="10">
        <v>1</v>
      </c>
      <c r="B63" s="11" t="s">
        <v>160</v>
      </c>
      <c r="C63" s="75" t="s">
        <v>117</v>
      </c>
      <c r="D63" s="27">
        <v>5400000</v>
      </c>
      <c r="E63" s="9" t="s">
        <v>117</v>
      </c>
      <c r="F63" s="28">
        <v>2.5000000000000001E-4</v>
      </c>
      <c r="G63" s="27">
        <v>1350</v>
      </c>
      <c r="H63" s="24" t="s">
        <v>117</v>
      </c>
      <c r="I63" s="24">
        <v>1.7413879736756097</v>
      </c>
      <c r="M63" s="218">
        <v>100</v>
      </c>
    </row>
    <row r="64" spans="1:14" x14ac:dyDescent="0.2">
      <c r="A64" s="10">
        <v>1</v>
      </c>
      <c r="B64" s="11" t="s">
        <v>161</v>
      </c>
      <c r="C64" s="75" t="s">
        <v>117</v>
      </c>
      <c r="D64" s="27">
        <v>120000</v>
      </c>
      <c r="E64" s="9" t="s">
        <v>117</v>
      </c>
      <c r="F64" s="28">
        <v>0.05</v>
      </c>
      <c r="G64" s="27">
        <v>6000</v>
      </c>
      <c r="H64" s="9" t="s">
        <v>117</v>
      </c>
      <c r="I64" s="24">
        <v>7.7395021052249309</v>
      </c>
      <c r="M64" s="218">
        <v>100</v>
      </c>
    </row>
    <row r="65" spans="1:14" x14ac:dyDescent="0.2">
      <c r="A65" s="10">
        <v>1</v>
      </c>
      <c r="B65" s="11" t="s">
        <v>162</v>
      </c>
      <c r="C65" s="75" t="s">
        <v>117</v>
      </c>
      <c r="D65" s="29">
        <v>3254.7</v>
      </c>
      <c r="E65" s="9" t="s">
        <v>117</v>
      </c>
      <c r="F65" s="195">
        <v>4.5353448275862052</v>
      </c>
      <c r="G65" s="27">
        <v>14761.186810344821</v>
      </c>
      <c r="H65" s="9" t="s">
        <v>117</v>
      </c>
      <c r="I65" s="24">
        <v>19.040706065713707</v>
      </c>
    </row>
    <row r="66" spans="1:14" hidden="1" x14ac:dyDescent="0.2">
      <c r="A66" s="10">
        <v>0</v>
      </c>
      <c r="B66" s="11">
        <v>0</v>
      </c>
      <c r="C66" s="75" t="s">
        <v>117</v>
      </c>
      <c r="D66" s="29" t="s">
        <v>117</v>
      </c>
      <c r="E66" s="9" t="s">
        <v>117</v>
      </c>
      <c r="F66" s="9" t="s">
        <v>117</v>
      </c>
      <c r="G66" s="27" t="s">
        <v>117</v>
      </c>
      <c r="H66" s="9" t="s">
        <v>117</v>
      </c>
      <c r="I66" s="24" t="s">
        <v>117</v>
      </c>
    </row>
    <row r="67" spans="1:14" hidden="1" x14ac:dyDescent="0.2">
      <c r="A67" s="10">
        <v>0</v>
      </c>
      <c r="B67" s="11">
        <v>0</v>
      </c>
      <c r="C67" s="75" t="s">
        <v>117</v>
      </c>
      <c r="D67" s="29" t="s">
        <v>117</v>
      </c>
      <c r="E67" s="9" t="s">
        <v>117</v>
      </c>
      <c r="F67" s="9" t="s">
        <v>117</v>
      </c>
      <c r="G67" s="27" t="s">
        <v>117</v>
      </c>
      <c r="H67" s="9" t="s">
        <v>117</v>
      </c>
      <c r="I67" s="24" t="s">
        <v>117</v>
      </c>
    </row>
    <row r="68" spans="1:14" hidden="1" x14ac:dyDescent="0.2">
      <c r="A68" s="10">
        <v>0</v>
      </c>
      <c r="B68" s="11">
        <v>0</v>
      </c>
      <c r="C68" s="75" t="s">
        <v>117</v>
      </c>
      <c r="D68" s="29" t="s">
        <v>117</v>
      </c>
      <c r="E68" s="9" t="s">
        <v>117</v>
      </c>
      <c r="F68" s="9" t="s">
        <v>117</v>
      </c>
      <c r="G68" s="27" t="s">
        <v>117</v>
      </c>
      <c r="H68" s="9" t="s">
        <v>117</v>
      </c>
      <c r="I68" s="24" t="s">
        <v>117</v>
      </c>
    </row>
    <row r="69" spans="1:14" hidden="1" x14ac:dyDescent="0.2">
      <c r="A69" s="10">
        <v>0</v>
      </c>
      <c r="B69" s="11">
        <v>0</v>
      </c>
      <c r="C69" s="75" t="s">
        <v>117</v>
      </c>
      <c r="D69" s="29" t="s">
        <v>117</v>
      </c>
      <c r="E69" s="9" t="s">
        <v>117</v>
      </c>
      <c r="F69" s="9" t="s">
        <v>117</v>
      </c>
      <c r="G69" s="27" t="s">
        <v>117</v>
      </c>
      <c r="H69" s="9" t="s">
        <v>117</v>
      </c>
      <c r="I69" s="24" t="s">
        <v>117</v>
      </c>
    </row>
    <row r="70" spans="1:14" hidden="1" x14ac:dyDescent="0.2">
      <c r="A70" s="10">
        <v>0</v>
      </c>
      <c r="B70" s="11">
        <v>0</v>
      </c>
      <c r="C70" s="75" t="s">
        <v>117</v>
      </c>
      <c r="D70" s="29" t="s">
        <v>117</v>
      </c>
      <c r="E70" s="9" t="s">
        <v>117</v>
      </c>
      <c r="F70" s="9" t="s">
        <v>117</v>
      </c>
      <c r="G70" s="27" t="s">
        <v>117</v>
      </c>
      <c r="H70" s="9" t="s">
        <v>117</v>
      </c>
      <c r="I70" s="24" t="s">
        <v>117</v>
      </c>
    </row>
    <row r="71" spans="1:14" hidden="1" x14ac:dyDescent="0.2">
      <c r="A71" s="10">
        <v>0</v>
      </c>
      <c r="B71" s="11">
        <v>0</v>
      </c>
      <c r="C71" s="75" t="s">
        <v>117</v>
      </c>
      <c r="D71" s="29" t="s">
        <v>117</v>
      </c>
      <c r="E71" s="9" t="s">
        <v>117</v>
      </c>
      <c r="F71" s="9" t="s">
        <v>117</v>
      </c>
      <c r="G71" s="27" t="s">
        <v>117</v>
      </c>
      <c r="H71" s="9" t="s">
        <v>117</v>
      </c>
      <c r="I71" s="24" t="s">
        <v>117</v>
      </c>
    </row>
    <row r="72" spans="1:14" hidden="1" x14ac:dyDescent="0.2">
      <c r="A72" s="10">
        <v>0</v>
      </c>
      <c r="B72" s="11">
        <v>0</v>
      </c>
      <c r="C72" s="75" t="s">
        <v>117</v>
      </c>
      <c r="D72" s="29" t="s">
        <v>117</v>
      </c>
      <c r="E72" s="9" t="s">
        <v>117</v>
      </c>
      <c r="F72" s="9" t="s">
        <v>117</v>
      </c>
      <c r="G72" s="27" t="s">
        <v>117</v>
      </c>
      <c r="H72" s="9" t="s">
        <v>117</v>
      </c>
      <c r="I72" s="24" t="s">
        <v>117</v>
      </c>
    </row>
    <row r="73" spans="1:14" x14ac:dyDescent="0.2">
      <c r="A73" s="10">
        <v>1</v>
      </c>
      <c r="B73" s="11" t="s">
        <v>163</v>
      </c>
      <c r="C73" s="9" t="s">
        <v>117</v>
      </c>
      <c r="D73" s="27" t="s">
        <v>117</v>
      </c>
      <c r="E73" s="77" t="s">
        <v>117</v>
      </c>
      <c r="F73" s="71" t="s">
        <v>117</v>
      </c>
      <c r="G73" s="27">
        <v>2462.7200000000003</v>
      </c>
      <c r="H73" s="24" t="s">
        <v>117</v>
      </c>
      <c r="I73" s="24">
        <v>3.1767044374299238</v>
      </c>
      <c r="M73" s="218">
        <v>100</v>
      </c>
    </row>
    <row r="74" spans="1:14" x14ac:dyDescent="0.2">
      <c r="A74" s="10">
        <v>1</v>
      </c>
      <c r="B74" s="26" t="s">
        <v>164</v>
      </c>
      <c r="C74" s="24" t="s">
        <v>117</v>
      </c>
      <c r="D74" s="27" t="s">
        <v>117</v>
      </c>
      <c r="E74" s="27" t="s">
        <v>117</v>
      </c>
      <c r="F74" s="71" t="s">
        <v>117</v>
      </c>
      <c r="G74" s="27">
        <v>499.26457722222221</v>
      </c>
      <c r="H74" s="27" t="s">
        <v>117</v>
      </c>
      <c r="I74" s="27">
        <v>0.64400987441260404</v>
      </c>
      <c r="M74" s="218">
        <v>101.71817811889747</v>
      </c>
    </row>
    <row r="75" spans="1:14" x14ac:dyDescent="0.2">
      <c r="A75" s="10">
        <v>1</v>
      </c>
      <c r="B75" s="94" t="s">
        <v>165</v>
      </c>
      <c r="C75" s="95" t="s">
        <v>117</v>
      </c>
      <c r="D75" s="27" t="s">
        <v>117</v>
      </c>
      <c r="E75" s="91" t="s">
        <v>117</v>
      </c>
      <c r="F75" s="93" t="s">
        <v>117</v>
      </c>
      <c r="G75" s="91" t="s">
        <v>117</v>
      </c>
      <c r="H75" s="91">
        <v>18691.555740740743</v>
      </c>
      <c r="I75" s="27" t="s">
        <v>117</v>
      </c>
      <c r="L75" s="63">
        <f>SUM(G76:G80)</f>
        <v>18691.555740740743</v>
      </c>
      <c r="N75" s="218">
        <v>101.71559200392899</v>
      </c>
    </row>
    <row r="76" spans="1:14" x14ac:dyDescent="0.2">
      <c r="A76" s="10">
        <v>1</v>
      </c>
      <c r="B76" s="26" t="s">
        <v>254</v>
      </c>
      <c r="C76" s="24" t="s">
        <v>117</v>
      </c>
      <c r="D76" s="27" t="s">
        <v>117</v>
      </c>
      <c r="E76" s="27" t="s">
        <v>117</v>
      </c>
      <c r="F76" s="71" t="s">
        <v>117</v>
      </c>
      <c r="G76" s="27">
        <v>257.77499999999998</v>
      </c>
      <c r="H76" s="27" t="s">
        <v>117</v>
      </c>
      <c r="I76" s="27">
        <v>0.33250835919572608</v>
      </c>
    </row>
    <row r="77" spans="1:14" x14ac:dyDescent="0.2">
      <c r="A77" s="10">
        <v>1</v>
      </c>
      <c r="B77" s="26" t="s">
        <v>255</v>
      </c>
      <c r="C77" s="24" t="s">
        <v>117</v>
      </c>
      <c r="D77" s="27" t="s">
        <v>117</v>
      </c>
      <c r="E77" s="27" t="s">
        <v>117</v>
      </c>
      <c r="F77" s="71" t="s">
        <v>117</v>
      </c>
      <c r="G77" s="27">
        <v>10249.362962962965</v>
      </c>
      <c r="H77" s="27" t="s">
        <v>117</v>
      </c>
      <c r="I77" s="27">
        <v>13.220827704844385</v>
      </c>
    </row>
    <row r="78" spans="1:14" x14ac:dyDescent="0.2">
      <c r="A78" s="10">
        <v>1</v>
      </c>
      <c r="B78" s="26" t="s">
        <v>256</v>
      </c>
      <c r="C78" s="24" t="s">
        <v>117</v>
      </c>
      <c r="D78" s="27" t="s">
        <v>117</v>
      </c>
      <c r="E78" s="27" t="s">
        <v>117</v>
      </c>
      <c r="F78" s="71" t="s">
        <v>117</v>
      </c>
      <c r="G78" s="27">
        <v>2381.4696296296297</v>
      </c>
      <c r="H78" s="27" t="s">
        <v>117</v>
      </c>
      <c r="I78" s="27">
        <v>3.0718982020079597</v>
      </c>
    </row>
    <row r="79" spans="1:14" x14ac:dyDescent="0.2">
      <c r="A79" s="10">
        <v>1</v>
      </c>
      <c r="B79" s="26" t="s">
        <v>257</v>
      </c>
      <c r="C79" s="24" t="s">
        <v>117</v>
      </c>
      <c r="D79" s="27" t="s">
        <v>117</v>
      </c>
      <c r="E79" s="27" t="s">
        <v>117</v>
      </c>
      <c r="F79" s="71" t="s">
        <v>117</v>
      </c>
      <c r="G79" s="27">
        <v>5652.2222222222217</v>
      </c>
      <c r="H79" s="27" t="s">
        <v>117</v>
      </c>
      <c r="I79" s="27">
        <v>7.2908976313480052</v>
      </c>
    </row>
    <row r="80" spans="1:14" x14ac:dyDescent="0.2">
      <c r="A80" s="10">
        <v>1</v>
      </c>
      <c r="B80" s="26" t="s">
        <v>258</v>
      </c>
      <c r="C80" s="24" t="s">
        <v>117</v>
      </c>
      <c r="D80" s="27" t="s">
        <v>117</v>
      </c>
      <c r="E80" s="27" t="s">
        <v>117</v>
      </c>
      <c r="F80" s="71" t="s">
        <v>117</v>
      </c>
      <c r="G80" s="27">
        <v>150.72592592592591</v>
      </c>
      <c r="H80" s="27" t="s">
        <v>117</v>
      </c>
      <c r="I80" s="27">
        <v>0.19442393683594678</v>
      </c>
    </row>
    <row r="81" spans="1:14" hidden="1" x14ac:dyDescent="0.2">
      <c r="A81" s="10">
        <v>0</v>
      </c>
      <c r="B81" s="11">
        <v>0</v>
      </c>
      <c r="C81" s="9" t="s">
        <v>117</v>
      </c>
      <c r="D81" s="29" t="s">
        <v>117</v>
      </c>
      <c r="E81" s="77" t="s">
        <v>117</v>
      </c>
      <c r="F81" s="75" t="s">
        <v>117</v>
      </c>
      <c r="G81" s="83" t="s">
        <v>117</v>
      </c>
      <c r="H81" s="9" t="s">
        <v>117</v>
      </c>
      <c r="I81" s="24" t="s">
        <v>117</v>
      </c>
    </row>
    <row r="82" spans="1:14" x14ac:dyDescent="0.2">
      <c r="A82" s="10">
        <v>1</v>
      </c>
      <c r="B82" s="94" t="s">
        <v>167</v>
      </c>
      <c r="C82" s="95" t="s">
        <v>117</v>
      </c>
      <c r="D82" s="27" t="s">
        <v>117</v>
      </c>
      <c r="E82" s="91" t="s">
        <v>117</v>
      </c>
      <c r="F82" s="93" t="s">
        <v>117</v>
      </c>
      <c r="G82" s="91" t="s">
        <v>117</v>
      </c>
      <c r="H82" s="91">
        <v>7881.247790823707</v>
      </c>
      <c r="I82" s="27" t="s">
        <v>117</v>
      </c>
      <c r="L82" s="63">
        <f>SUM(G83:G84)</f>
        <v>7881.247790823707</v>
      </c>
      <c r="N82" s="218">
        <v>104.20331197752337</v>
      </c>
    </row>
    <row r="83" spans="1:14" x14ac:dyDescent="0.2">
      <c r="A83" s="10">
        <v>1</v>
      </c>
      <c r="B83" s="31" t="s">
        <v>168</v>
      </c>
      <c r="C83" s="24" t="s">
        <v>117</v>
      </c>
      <c r="D83" s="27">
        <v>203.80706484567924</v>
      </c>
      <c r="E83" s="27" t="s">
        <v>117</v>
      </c>
      <c r="F83" s="71">
        <v>20.616177956828682</v>
      </c>
      <c r="G83" s="27">
        <v>4201.7227177174464</v>
      </c>
      <c r="H83" s="27" t="s">
        <v>117</v>
      </c>
      <c r="I83" s="27">
        <v>5.4198736365575995</v>
      </c>
    </row>
    <row r="84" spans="1:14" x14ac:dyDescent="0.2">
      <c r="A84" s="10">
        <v>1</v>
      </c>
      <c r="B84" s="31" t="s">
        <v>169</v>
      </c>
      <c r="C84" s="24" t="s">
        <v>117</v>
      </c>
      <c r="D84" s="27">
        <v>595.97434790182103</v>
      </c>
      <c r="E84" s="27" t="s">
        <v>117</v>
      </c>
      <c r="F84" s="71">
        <v>6.1739655172413794</v>
      </c>
      <c r="G84" s="27">
        <v>3679.5250731062602</v>
      </c>
      <c r="H84" s="27" t="s">
        <v>117</v>
      </c>
      <c r="I84" s="27">
        <v>4.746282008255637</v>
      </c>
    </row>
    <row r="85" spans="1:14" x14ac:dyDescent="0.2">
      <c r="A85" s="10">
        <v>1</v>
      </c>
      <c r="B85" s="94" t="s">
        <v>170</v>
      </c>
      <c r="C85" s="95" t="s">
        <v>117</v>
      </c>
      <c r="D85" s="91" t="s">
        <v>117</v>
      </c>
      <c r="E85" s="91" t="s">
        <v>117</v>
      </c>
      <c r="F85" s="93" t="s">
        <v>117</v>
      </c>
      <c r="G85" s="91" t="s">
        <v>117</v>
      </c>
      <c r="H85" s="91">
        <v>3863.7497919619582</v>
      </c>
      <c r="I85" s="27" t="s">
        <v>117</v>
      </c>
      <c r="L85" s="63">
        <f>SUM(G87:G91)</f>
        <v>3863.7497919619582</v>
      </c>
      <c r="N85" s="218">
        <v>104.40660894574729</v>
      </c>
    </row>
    <row r="86" spans="1:14" hidden="1" x14ac:dyDescent="0.2">
      <c r="A86" s="10">
        <v>0</v>
      </c>
      <c r="B86" s="12" t="s">
        <v>171</v>
      </c>
      <c r="C86" s="9" t="s">
        <v>117</v>
      </c>
      <c r="D86" s="76" t="s">
        <v>117</v>
      </c>
      <c r="E86" s="77" t="s">
        <v>117</v>
      </c>
      <c r="F86" s="84" t="s">
        <v>117</v>
      </c>
      <c r="G86" s="8" t="s">
        <v>117</v>
      </c>
      <c r="H86" s="9" t="s">
        <v>117</v>
      </c>
      <c r="I86" s="24" t="s">
        <v>117</v>
      </c>
    </row>
    <row r="87" spans="1:14" x14ac:dyDescent="0.2">
      <c r="A87" s="10">
        <v>1</v>
      </c>
      <c r="B87" s="31" t="s">
        <v>172</v>
      </c>
      <c r="C87" s="24" t="s">
        <v>117</v>
      </c>
      <c r="D87" s="27" t="s">
        <v>117</v>
      </c>
      <c r="E87" s="27" t="s">
        <v>117</v>
      </c>
      <c r="F87" s="71" t="s">
        <v>117</v>
      </c>
      <c r="G87" s="27">
        <v>1196.5094066076299</v>
      </c>
      <c r="H87" s="27" t="s">
        <v>117</v>
      </c>
      <c r="I87" s="27">
        <v>1.5433978452268642</v>
      </c>
      <c r="M87" s="218">
        <v>106.12354487822245</v>
      </c>
    </row>
    <row r="88" spans="1:14" x14ac:dyDescent="0.2">
      <c r="A88" s="10">
        <v>1</v>
      </c>
      <c r="B88" s="31" t="s">
        <v>173</v>
      </c>
      <c r="C88" s="24" t="s">
        <v>117</v>
      </c>
      <c r="D88" s="27" t="s">
        <v>117</v>
      </c>
      <c r="E88" s="27" t="s">
        <v>117</v>
      </c>
      <c r="F88" s="71" t="s">
        <v>117</v>
      </c>
      <c r="G88" s="27">
        <v>1336.0502969419138</v>
      </c>
      <c r="H88" s="27" t="s">
        <v>117</v>
      </c>
      <c r="I88" s="27">
        <v>1.7233940143113895</v>
      </c>
      <c r="M88" s="218">
        <v>107.12313838800398</v>
      </c>
    </row>
    <row r="89" spans="1:14" x14ac:dyDescent="0.2">
      <c r="A89" s="10">
        <v>1</v>
      </c>
      <c r="B89" s="31" t="s">
        <v>174</v>
      </c>
      <c r="C89" s="24" t="s">
        <v>117</v>
      </c>
      <c r="D89" s="27" t="s">
        <v>117</v>
      </c>
      <c r="E89" s="27" t="s">
        <v>117</v>
      </c>
      <c r="F89" s="71" t="s">
        <v>117</v>
      </c>
      <c r="G89" s="27">
        <v>1331.1900884124141</v>
      </c>
      <c r="H89" s="27" t="s">
        <v>117</v>
      </c>
      <c r="I89" s="27">
        <v>1.7171247486204071</v>
      </c>
      <c r="M89" s="218">
        <v>100.39161348985152</v>
      </c>
    </row>
    <row r="90" spans="1:14" hidden="1" x14ac:dyDescent="0.2">
      <c r="A90" s="10">
        <v>0</v>
      </c>
      <c r="B90" s="11">
        <v>0</v>
      </c>
      <c r="C90" s="9" t="s">
        <v>117</v>
      </c>
      <c r="D90" s="9" t="s">
        <v>117</v>
      </c>
      <c r="E90" s="77" t="s">
        <v>117</v>
      </c>
      <c r="F90" s="75" t="s">
        <v>117</v>
      </c>
      <c r="G90" s="27" t="s">
        <v>117</v>
      </c>
      <c r="H90" s="26" t="s">
        <v>117</v>
      </c>
      <c r="I90" s="24" t="s">
        <v>117</v>
      </c>
    </row>
    <row r="91" spans="1:14" hidden="1" x14ac:dyDescent="0.2">
      <c r="A91" s="10">
        <v>0</v>
      </c>
      <c r="B91" s="12" t="s">
        <v>175</v>
      </c>
      <c r="C91" s="9" t="s">
        <v>117</v>
      </c>
      <c r="D91" s="85" t="s">
        <v>117</v>
      </c>
      <c r="E91" s="77" t="s">
        <v>117</v>
      </c>
      <c r="F91" s="75" t="s">
        <v>117</v>
      </c>
      <c r="G91" s="86" t="s">
        <v>117</v>
      </c>
      <c r="H91" s="9" t="s">
        <v>117</v>
      </c>
      <c r="I91" s="24" t="s">
        <v>117</v>
      </c>
    </row>
    <row r="92" spans="1:14" x14ac:dyDescent="0.2">
      <c r="A92" s="10">
        <v>1</v>
      </c>
      <c r="B92" s="31" t="s">
        <v>176</v>
      </c>
      <c r="C92" s="24" t="s">
        <v>117</v>
      </c>
      <c r="D92" s="27" t="s">
        <v>117</v>
      </c>
      <c r="E92" s="27" t="s">
        <v>117</v>
      </c>
      <c r="F92" s="71" t="s">
        <v>117</v>
      </c>
      <c r="G92" s="27">
        <v>4542.6448084654248</v>
      </c>
      <c r="H92" s="27" t="s">
        <v>117</v>
      </c>
      <c r="I92" s="27">
        <v>5.8596348430678766</v>
      </c>
      <c r="L92" s="63">
        <f>+G92</f>
        <v>4542.6448084654248</v>
      </c>
      <c r="M92" s="218">
        <v>101.41327687303938</v>
      </c>
    </row>
    <row r="93" spans="1:14" hidden="1" x14ac:dyDescent="0.2">
      <c r="A93" s="10">
        <v>0</v>
      </c>
      <c r="B93" s="9">
        <v>0</v>
      </c>
      <c r="C93" s="9" t="s">
        <v>117</v>
      </c>
      <c r="D93" s="9" t="s">
        <v>117</v>
      </c>
      <c r="E93" s="77" t="s">
        <v>117</v>
      </c>
      <c r="F93" s="75" t="s">
        <v>117</v>
      </c>
      <c r="G93" s="27" t="s">
        <v>117</v>
      </c>
      <c r="H93" s="24" t="s">
        <v>117</v>
      </c>
      <c r="I93" s="24" t="s">
        <v>117</v>
      </c>
    </row>
    <row r="94" spans="1:14" x14ac:dyDescent="0.2">
      <c r="A94" s="10">
        <v>1</v>
      </c>
      <c r="B94" s="37" t="s">
        <v>4</v>
      </c>
      <c r="C94" s="38" t="s">
        <v>117</v>
      </c>
      <c r="D94" s="64" t="s">
        <v>117</v>
      </c>
      <c r="E94" s="65" t="s">
        <v>117</v>
      </c>
      <c r="F94" s="155" t="s">
        <v>117</v>
      </c>
      <c r="G94" s="39">
        <v>77524.366792915593</v>
      </c>
      <c r="H94" s="38" t="s">
        <v>117</v>
      </c>
      <c r="I94" s="38">
        <v>99.999999999999986</v>
      </c>
      <c r="L94" s="63">
        <f>SUM(L31:L92)</f>
        <v>77524.366792915593</v>
      </c>
    </row>
    <row r="95" spans="1:14" hidden="1" x14ac:dyDescent="0.2">
      <c r="A95" s="10">
        <v>0</v>
      </c>
      <c r="B95" s="12" t="s">
        <v>49</v>
      </c>
      <c r="C95" s="9" t="s">
        <v>117</v>
      </c>
      <c r="D95" s="9" t="s">
        <v>117</v>
      </c>
      <c r="E95" s="77" t="s">
        <v>117</v>
      </c>
      <c r="F95" s="75" t="s">
        <v>117</v>
      </c>
      <c r="G95" s="27" t="s">
        <v>117</v>
      </c>
      <c r="H95" s="24" t="s">
        <v>117</v>
      </c>
      <c r="I95" s="9" t="s">
        <v>117</v>
      </c>
    </row>
    <row r="96" spans="1:14" hidden="1" x14ac:dyDescent="0.2">
      <c r="A96" s="10">
        <v>0</v>
      </c>
      <c r="B96" s="76">
        <v>0</v>
      </c>
      <c r="C96" s="9" t="s">
        <v>117</v>
      </c>
      <c r="D96" s="76" t="s">
        <v>117</v>
      </c>
      <c r="E96" s="77" t="s">
        <v>117</v>
      </c>
      <c r="F96" s="77" t="s">
        <v>117</v>
      </c>
      <c r="G96" s="78" t="s">
        <v>117</v>
      </c>
      <c r="H96" s="24" t="s">
        <v>117</v>
      </c>
      <c r="I96" s="9" t="s">
        <v>117</v>
      </c>
    </row>
    <row r="97" spans="1:12" hidden="1" x14ac:dyDescent="0.2">
      <c r="A97" s="10">
        <v>0</v>
      </c>
      <c r="B97" s="76">
        <v>0</v>
      </c>
      <c r="C97" s="9" t="s">
        <v>117</v>
      </c>
      <c r="D97" s="76" t="s">
        <v>117</v>
      </c>
      <c r="E97" s="77" t="s">
        <v>117</v>
      </c>
      <c r="F97" s="77" t="s">
        <v>117</v>
      </c>
      <c r="G97" s="78" t="s">
        <v>117</v>
      </c>
      <c r="H97" s="9" t="s">
        <v>117</v>
      </c>
      <c r="I97" s="9" t="s">
        <v>117</v>
      </c>
    </row>
    <row r="98" spans="1:12" hidden="1" x14ac:dyDescent="0.2">
      <c r="A98" s="10">
        <v>0</v>
      </c>
      <c r="B98" s="76">
        <v>0</v>
      </c>
      <c r="C98" s="9" t="s">
        <v>117</v>
      </c>
      <c r="D98" s="76" t="s">
        <v>117</v>
      </c>
      <c r="E98" s="77" t="s">
        <v>117</v>
      </c>
      <c r="F98" s="77" t="s">
        <v>117</v>
      </c>
      <c r="G98" s="78" t="s">
        <v>117</v>
      </c>
      <c r="H98" s="9" t="s">
        <v>117</v>
      </c>
      <c r="I98" s="9" t="s">
        <v>117</v>
      </c>
    </row>
    <row r="99" spans="1:12" x14ac:dyDescent="0.2">
      <c r="A99" s="10">
        <v>1</v>
      </c>
      <c r="B99" s="41" t="s">
        <v>5</v>
      </c>
      <c r="C99" s="42" t="s">
        <v>117</v>
      </c>
      <c r="D99" s="66" t="s">
        <v>117</v>
      </c>
      <c r="E99" s="66" t="s">
        <v>117</v>
      </c>
      <c r="F99" s="156" t="s">
        <v>117</v>
      </c>
      <c r="G99" s="41">
        <v>77524.366792915593</v>
      </c>
      <c r="H99" s="57" t="s">
        <v>117</v>
      </c>
      <c r="I99" s="57" t="s">
        <v>117</v>
      </c>
    </row>
    <row r="100" spans="1:12" x14ac:dyDescent="0.2">
      <c r="A100" s="10">
        <v>1</v>
      </c>
      <c r="B100" s="33" t="s">
        <v>177</v>
      </c>
      <c r="C100" s="42" t="s">
        <v>117</v>
      </c>
      <c r="D100" s="67" t="s">
        <v>117</v>
      </c>
      <c r="E100" s="59" t="s">
        <v>117</v>
      </c>
      <c r="F100" s="170">
        <v>0.64603638994096324</v>
      </c>
      <c r="G100" s="35" t="s">
        <v>117</v>
      </c>
      <c r="H100" s="59" t="s">
        <v>117</v>
      </c>
      <c r="I100" s="59" t="s">
        <v>117</v>
      </c>
    </row>
    <row r="101" spans="1:12" hidden="1" x14ac:dyDescent="0.2">
      <c r="A101" s="10">
        <v>0</v>
      </c>
      <c r="B101" s="12">
        <v>0</v>
      </c>
      <c r="C101" s="9" t="s">
        <v>117</v>
      </c>
      <c r="D101" s="26" t="s">
        <v>117</v>
      </c>
      <c r="E101" s="26" t="s">
        <v>117</v>
      </c>
      <c r="F101" s="27" t="s">
        <v>117</v>
      </c>
      <c r="G101" s="30" t="s">
        <v>117</v>
      </c>
      <c r="H101" s="9" t="s">
        <v>117</v>
      </c>
      <c r="I101" s="9" t="s">
        <v>117</v>
      </c>
    </row>
    <row r="102" spans="1:12" hidden="1" x14ac:dyDescent="0.2">
      <c r="A102" s="10">
        <v>0</v>
      </c>
      <c r="B102" s="12">
        <v>0</v>
      </c>
      <c r="C102" s="87" t="s">
        <v>117</v>
      </c>
      <c r="D102" s="25" t="s">
        <v>117</v>
      </c>
      <c r="E102" s="25" t="s">
        <v>117</v>
      </c>
      <c r="F102" s="25" t="s">
        <v>117</v>
      </c>
      <c r="G102" s="40" t="s">
        <v>117</v>
      </c>
      <c r="H102" s="9" t="s">
        <v>117</v>
      </c>
      <c r="I102" s="9" t="s">
        <v>117</v>
      </c>
    </row>
    <row r="103" spans="1:12" x14ac:dyDescent="0.2">
      <c r="A103" s="10">
        <v>1</v>
      </c>
      <c r="B103" s="43" t="s">
        <v>6</v>
      </c>
      <c r="C103" s="24" t="s">
        <v>117</v>
      </c>
      <c r="D103" s="24" t="s">
        <v>117</v>
      </c>
      <c r="E103" s="26" t="s">
        <v>117</v>
      </c>
      <c r="F103" s="71" t="s">
        <v>117</v>
      </c>
      <c r="G103" s="27" t="s">
        <v>117</v>
      </c>
      <c r="H103" s="24">
        <v>1658.3137381077343</v>
      </c>
      <c r="I103" s="24" t="s">
        <v>117</v>
      </c>
    </row>
    <row r="104" spans="1:12" hidden="1" x14ac:dyDescent="0.2">
      <c r="A104" s="10">
        <v>0</v>
      </c>
      <c r="B104" s="43" t="s">
        <v>178</v>
      </c>
      <c r="C104" s="24" t="s">
        <v>117</v>
      </c>
      <c r="D104" s="24" t="s">
        <v>117</v>
      </c>
      <c r="E104" s="26" t="s">
        <v>117</v>
      </c>
      <c r="F104" s="71" t="s">
        <v>117</v>
      </c>
      <c r="G104" s="27" t="s">
        <v>117</v>
      </c>
      <c r="H104" s="24">
        <v>1658.3137381077343</v>
      </c>
      <c r="I104" s="24" t="s">
        <v>117</v>
      </c>
    </row>
    <row r="105" spans="1:12" x14ac:dyDescent="0.2">
      <c r="A105" s="10">
        <v>1</v>
      </c>
      <c r="B105" s="26" t="s">
        <v>179</v>
      </c>
      <c r="C105" s="24" t="s">
        <v>117</v>
      </c>
      <c r="D105" s="271">
        <v>4201.7227177174464</v>
      </c>
      <c r="E105" s="271" t="s">
        <v>117</v>
      </c>
      <c r="F105" s="271">
        <v>0.27587877877852429</v>
      </c>
      <c r="G105" s="26">
        <v>55.175755755704856</v>
      </c>
      <c r="H105" s="24" t="s">
        <v>117</v>
      </c>
      <c r="I105" s="24" t="s">
        <v>117</v>
      </c>
    </row>
    <row r="106" spans="1:12" hidden="1" x14ac:dyDescent="0.2">
      <c r="A106" s="10">
        <v>0</v>
      </c>
      <c r="B106" s="26" t="s">
        <v>180</v>
      </c>
      <c r="C106" s="24" t="s">
        <v>117</v>
      </c>
      <c r="D106" s="26" t="s">
        <v>117</v>
      </c>
      <c r="E106" s="26" t="s">
        <v>117</v>
      </c>
      <c r="F106" s="26" t="s">
        <v>117</v>
      </c>
      <c r="G106" s="26" t="s">
        <v>117</v>
      </c>
      <c r="H106" s="24" t="s">
        <v>117</v>
      </c>
      <c r="I106" s="24" t="s">
        <v>117</v>
      </c>
    </row>
    <row r="107" spans="1:12" x14ac:dyDescent="0.2">
      <c r="A107" s="10">
        <v>1</v>
      </c>
      <c r="B107" s="11" t="e">
        <v>#N/A</v>
      </c>
      <c r="C107" s="9" t="s">
        <v>117</v>
      </c>
      <c r="D107" s="76">
        <v>1</v>
      </c>
      <c r="E107" s="77" t="s">
        <v>117</v>
      </c>
      <c r="F107" s="26">
        <v>169.62</v>
      </c>
      <c r="G107" s="26">
        <v>169.62</v>
      </c>
      <c r="H107" s="9" t="s">
        <v>117</v>
      </c>
      <c r="I107" s="9" t="s">
        <v>117</v>
      </c>
    </row>
    <row r="108" spans="1:12" x14ac:dyDescent="0.2">
      <c r="A108" s="10">
        <v>1</v>
      </c>
      <c r="B108" s="11" t="e">
        <v>#N/A</v>
      </c>
      <c r="C108" s="9" t="s">
        <v>117</v>
      </c>
      <c r="D108" s="76">
        <v>1</v>
      </c>
      <c r="E108" s="77" t="s">
        <v>117</v>
      </c>
      <c r="F108" s="271">
        <v>0.56755089230060951</v>
      </c>
      <c r="G108" s="26">
        <v>96.267982352029392</v>
      </c>
      <c r="H108" s="24" t="s">
        <v>117</v>
      </c>
      <c r="I108" s="9" t="s">
        <v>117</v>
      </c>
    </row>
    <row r="109" spans="1:12" x14ac:dyDescent="0.2">
      <c r="A109" s="10">
        <v>1</v>
      </c>
      <c r="B109" s="11" t="e">
        <v>#N/A</v>
      </c>
      <c r="C109" s="9" t="s">
        <v>117</v>
      </c>
      <c r="D109" s="76">
        <v>1</v>
      </c>
      <c r="E109" s="77" t="s">
        <v>117</v>
      </c>
      <c r="F109" s="26">
        <v>1337.25</v>
      </c>
      <c r="G109" s="26">
        <v>1337.25</v>
      </c>
      <c r="H109" s="24" t="s">
        <v>117</v>
      </c>
      <c r="I109" s="9" t="s">
        <v>117</v>
      </c>
    </row>
    <row r="110" spans="1:12" hidden="1" x14ac:dyDescent="0.2">
      <c r="A110" s="10">
        <v>0</v>
      </c>
      <c r="B110" s="11" t="s">
        <v>184</v>
      </c>
      <c r="C110" s="9" t="s">
        <v>117</v>
      </c>
      <c r="D110" s="76" t="s">
        <v>117</v>
      </c>
      <c r="E110" s="77" t="s">
        <v>117</v>
      </c>
      <c r="F110" s="77" t="s">
        <v>117</v>
      </c>
      <c r="G110" s="78" t="s">
        <v>117</v>
      </c>
      <c r="H110" s="9" t="s">
        <v>117</v>
      </c>
      <c r="I110" s="9" t="s">
        <v>117</v>
      </c>
    </row>
    <row r="111" spans="1:12" hidden="1" x14ac:dyDescent="0.2">
      <c r="A111" s="10">
        <v>0</v>
      </c>
      <c r="B111" s="88" t="s">
        <v>185</v>
      </c>
      <c r="C111" s="9" t="s">
        <v>117</v>
      </c>
      <c r="D111" s="76" t="s">
        <v>117</v>
      </c>
      <c r="E111" s="77" t="s">
        <v>117</v>
      </c>
      <c r="F111" s="85" t="s">
        <v>117</v>
      </c>
      <c r="G111" s="89" t="s">
        <v>117</v>
      </c>
      <c r="H111" s="24" t="s">
        <v>117</v>
      </c>
      <c r="I111" s="9" t="s">
        <v>117</v>
      </c>
    </row>
    <row r="112" spans="1:12" x14ac:dyDescent="0.2">
      <c r="A112" s="10">
        <v>1</v>
      </c>
      <c r="B112" s="33" t="s">
        <v>7</v>
      </c>
      <c r="C112" s="34" t="s">
        <v>117</v>
      </c>
      <c r="D112" s="34" t="s">
        <v>117</v>
      </c>
      <c r="E112" s="35" t="s">
        <v>117</v>
      </c>
      <c r="F112" s="157" t="s">
        <v>117</v>
      </c>
      <c r="G112" s="36">
        <v>75866.053054807853</v>
      </c>
      <c r="H112" s="35" t="s">
        <v>117</v>
      </c>
      <c r="I112" s="34" t="s">
        <v>117</v>
      </c>
      <c r="L112" s="63" t="e">
        <f>+L94-G105-G106</f>
        <v>#VALUE!</v>
      </c>
    </row>
    <row r="113" spans="1:14" x14ac:dyDescent="0.2">
      <c r="A113" s="10">
        <v>1</v>
      </c>
      <c r="B113" s="33" t="s">
        <v>8</v>
      </c>
      <c r="C113" s="42" t="s">
        <v>117</v>
      </c>
      <c r="D113" s="42" t="s">
        <v>117</v>
      </c>
      <c r="E113" s="41" t="s">
        <v>117</v>
      </c>
      <c r="F113" s="158">
        <v>0.63221710879006543</v>
      </c>
      <c r="G113" s="60" t="s">
        <v>117</v>
      </c>
      <c r="H113" s="42" t="s">
        <v>117</v>
      </c>
      <c r="I113" s="42" t="s">
        <v>117</v>
      </c>
      <c r="L113" s="244" t="e">
        <f>L112/G9-F113</f>
        <v>#VALUE!</v>
      </c>
      <c r="N113" s="10">
        <v>100.17906861859005</v>
      </c>
    </row>
    <row r="115" spans="1:14" x14ac:dyDescent="0.2">
      <c r="B115" s="176" t="s">
        <v>57</v>
      </c>
    </row>
  </sheetData>
  <autoFilter ref="A1:H113">
    <filterColumn colId="0">
      <filters>
        <filter val="1"/>
      </filters>
    </filterColumn>
  </autoFilter>
  <phoneticPr fontId="41" type="noConversion"/>
  <conditionalFormatting sqref="E25:E26 D22:D26 F22:I26 E22:E23 D20:I21 C33 D27:I27 E74:I80 I55:I73 I81 C3:I3 I86 D87:I89 I90:I91 I93 D92:I92 D31:I54 E82:I85 D55:D85 E55:H72 G60:G74">
    <cfRule type="cellIs" dxfId="0" priority="1" stopIfTrue="1" operator="equal">
      <formula>0</formula>
    </cfRule>
  </conditionalFormatting>
  <pageMargins left="0.75" right="0.75" top="1" bottom="1" header="0" footer="0"/>
  <pageSetup paperSize="9" scale="79" orientation="portrait" r:id="rId1"/>
  <headerFooter alignWithMargins="0"/>
  <colBreaks count="1" manualBreakCount="1">
    <brk id="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M115"/>
  <sheetViews>
    <sheetView workbookViewId="0"/>
  </sheetViews>
  <sheetFormatPr defaultRowHeight="12" x14ac:dyDescent="0.2"/>
  <cols>
    <col min="1" max="1" width="3.28515625" style="10" customWidth="1"/>
    <col min="2" max="2" width="40.7109375" style="10" customWidth="1"/>
    <col min="3" max="3" width="5.7109375" style="10" customWidth="1"/>
    <col min="4" max="4" width="9.140625" style="10"/>
    <col min="5" max="5" width="2.5703125" style="10" customWidth="1"/>
    <col min="6" max="6" width="9.7109375" style="10" customWidth="1"/>
    <col min="7" max="7" width="9.140625" style="10"/>
    <col min="8" max="8" width="7.140625" style="10" customWidth="1"/>
    <col min="9" max="9" width="9.140625" style="23"/>
    <col min="10" max="11" width="9.140625" style="10"/>
    <col min="12" max="12" width="9.140625" style="10" hidden="1" customWidth="1"/>
    <col min="13" max="17" width="9.140625" style="10" customWidth="1"/>
    <col min="18" max="16384" width="9.140625" style="10"/>
  </cols>
  <sheetData>
    <row r="1" spans="1:9" x14ac:dyDescent="0.2">
      <c r="C1" s="10">
        <v>2</v>
      </c>
      <c r="D1" s="10">
        <v>3</v>
      </c>
      <c r="F1" s="10">
        <v>6</v>
      </c>
      <c r="G1" s="10">
        <v>7</v>
      </c>
      <c r="H1" s="10">
        <v>8</v>
      </c>
    </row>
    <row r="2" spans="1:9" hidden="1" x14ac:dyDescent="0.2"/>
    <row r="3" spans="1:9" x14ac:dyDescent="0.2">
      <c r="A3" s="10">
        <v>1</v>
      </c>
      <c r="B3" s="95" t="s">
        <v>116</v>
      </c>
      <c r="C3" s="27" t="s">
        <v>117</v>
      </c>
      <c r="D3" s="27" t="s">
        <v>117</v>
      </c>
      <c r="E3" s="27"/>
      <c r="F3" s="27" t="s">
        <v>117</v>
      </c>
      <c r="G3" s="27" t="s">
        <v>117</v>
      </c>
      <c r="H3" s="27" t="s">
        <v>117</v>
      </c>
      <c r="I3" s="27" t="s">
        <v>117</v>
      </c>
    </row>
    <row r="4" spans="1:9" x14ac:dyDescent="0.2">
      <c r="A4" s="10">
        <v>1</v>
      </c>
      <c r="B4" s="95" t="s">
        <v>0</v>
      </c>
      <c r="C4" s="24" t="s">
        <v>117</v>
      </c>
      <c r="D4" s="24" t="s">
        <v>117</v>
      </c>
      <c r="E4" s="24"/>
      <c r="F4" s="24" t="s">
        <v>117</v>
      </c>
      <c r="G4" s="24" t="s">
        <v>117</v>
      </c>
      <c r="H4" s="24" t="s">
        <v>117</v>
      </c>
      <c r="I4" s="25" t="s">
        <v>117</v>
      </c>
    </row>
    <row r="5" spans="1:9" x14ac:dyDescent="0.2">
      <c r="A5" s="10">
        <v>1</v>
      </c>
      <c r="B5" s="24" t="s">
        <v>117</v>
      </c>
      <c r="C5" s="24" t="s">
        <v>117</v>
      </c>
      <c r="D5" s="61" t="s">
        <v>117</v>
      </c>
      <c r="E5" s="62"/>
      <c r="F5" s="62" t="s">
        <v>117</v>
      </c>
      <c r="G5" s="175" t="s">
        <v>118</v>
      </c>
      <c r="H5" s="62"/>
      <c r="I5" s="61" t="s">
        <v>117</v>
      </c>
    </row>
    <row r="6" spans="1:9" x14ac:dyDescent="0.2">
      <c r="A6" s="10">
        <v>1</v>
      </c>
      <c r="B6" s="79" t="s">
        <v>119</v>
      </c>
      <c r="C6" s="24" t="s">
        <v>117</v>
      </c>
      <c r="D6" s="61" t="s">
        <v>117</v>
      </c>
      <c r="E6" s="62"/>
      <c r="F6" s="62" t="s">
        <v>117</v>
      </c>
      <c r="G6" s="62" t="s">
        <v>117</v>
      </c>
      <c r="H6" s="62" t="s">
        <v>117</v>
      </c>
      <c r="I6" s="61" t="s">
        <v>117</v>
      </c>
    </row>
    <row r="7" spans="1:9" x14ac:dyDescent="0.2">
      <c r="A7" s="10">
        <v>1</v>
      </c>
      <c r="B7" s="95" t="s">
        <v>87</v>
      </c>
      <c r="C7" s="24" t="s">
        <v>117</v>
      </c>
      <c r="D7" s="61" t="s">
        <v>117</v>
      </c>
      <c r="E7" s="62"/>
      <c r="F7" s="62" t="s">
        <v>117</v>
      </c>
      <c r="G7" s="62" t="s">
        <v>117</v>
      </c>
      <c r="H7" s="62" t="s">
        <v>117</v>
      </c>
      <c r="I7" s="61" t="s">
        <v>117</v>
      </c>
    </row>
    <row r="8" spans="1:9" x14ac:dyDescent="0.2">
      <c r="A8" s="10">
        <v>1</v>
      </c>
      <c r="B8" s="24" t="s">
        <v>117</v>
      </c>
      <c r="C8" s="24" t="s">
        <v>117</v>
      </c>
      <c r="D8" s="61" t="s">
        <v>117</v>
      </c>
      <c r="E8" s="62"/>
      <c r="F8" s="62" t="s">
        <v>117</v>
      </c>
      <c r="G8" s="62" t="s">
        <v>117</v>
      </c>
      <c r="H8" s="62" t="s">
        <v>117</v>
      </c>
      <c r="I8" s="61" t="s">
        <v>117</v>
      </c>
    </row>
    <row r="9" spans="1:9" x14ac:dyDescent="0.2">
      <c r="A9" s="10">
        <v>1</v>
      </c>
      <c r="B9" s="95" t="s">
        <v>120</v>
      </c>
      <c r="C9" s="95" t="s">
        <v>117</v>
      </c>
      <c r="D9" s="101" t="s">
        <v>117</v>
      </c>
      <c r="E9" s="102"/>
      <c r="F9" s="102" t="s">
        <v>117</v>
      </c>
      <c r="G9" s="144">
        <v>25000</v>
      </c>
      <c r="H9" s="145" t="s">
        <v>1</v>
      </c>
      <c r="I9" s="61" t="s">
        <v>117</v>
      </c>
    </row>
    <row r="10" spans="1:9" x14ac:dyDescent="0.2">
      <c r="A10" s="10">
        <v>1</v>
      </c>
      <c r="B10" s="24" t="s">
        <v>117</v>
      </c>
      <c r="C10" s="24" t="s">
        <v>117</v>
      </c>
      <c r="D10" s="61" t="s">
        <v>117</v>
      </c>
      <c r="E10" s="62"/>
      <c r="F10" s="62" t="s">
        <v>117</v>
      </c>
      <c r="G10" s="96" t="s">
        <v>117</v>
      </c>
      <c r="H10" s="97" t="s">
        <v>117</v>
      </c>
      <c r="I10" s="61" t="s">
        <v>117</v>
      </c>
    </row>
    <row r="11" spans="1:9" x14ac:dyDescent="0.2">
      <c r="A11" s="10">
        <v>1</v>
      </c>
      <c r="B11" s="24" t="s">
        <v>121</v>
      </c>
      <c r="C11" s="24" t="s">
        <v>117</v>
      </c>
      <c r="D11" s="61" t="s">
        <v>117</v>
      </c>
      <c r="E11" s="62"/>
      <c r="F11" s="62" t="s">
        <v>117</v>
      </c>
      <c r="G11" s="96">
        <v>29411.764705882353</v>
      </c>
      <c r="H11" s="97" t="s">
        <v>1</v>
      </c>
      <c r="I11" s="61" t="s">
        <v>117</v>
      </c>
    </row>
    <row r="12" spans="1:9" x14ac:dyDescent="0.2">
      <c r="A12" s="10">
        <v>1</v>
      </c>
      <c r="B12" s="24" t="s">
        <v>122</v>
      </c>
      <c r="C12" s="24" t="s">
        <v>117</v>
      </c>
      <c r="D12" s="61" t="s">
        <v>117</v>
      </c>
      <c r="E12" s="62"/>
      <c r="F12" s="62" t="s">
        <v>117</v>
      </c>
      <c r="G12" s="40">
        <v>15</v>
      </c>
      <c r="H12" s="73" t="s">
        <v>2</v>
      </c>
      <c r="I12" s="61" t="s">
        <v>117</v>
      </c>
    </row>
    <row r="13" spans="1:9" hidden="1" x14ac:dyDescent="0.2">
      <c r="A13" s="10">
        <v>0</v>
      </c>
      <c r="B13" s="24" t="s">
        <v>117</v>
      </c>
      <c r="C13" s="24" t="s">
        <v>117</v>
      </c>
      <c r="D13" s="61" t="s">
        <v>117</v>
      </c>
      <c r="E13" s="62" t="s">
        <v>117</v>
      </c>
      <c r="F13" s="62" t="s">
        <v>117</v>
      </c>
      <c r="G13" s="62" t="s">
        <v>117</v>
      </c>
      <c r="H13" s="62" t="s">
        <v>117</v>
      </c>
      <c r="I13" s="61" t="s">
        <v>117</v>
      </c>
    </row>
    <row r="14" spans="1:9" x14ac:dyDescent="0.2">
      <c r="A14" s="10">
        <v>1</v>
      </c>
      <c r="B14" s="24" t="s">
        <v>117</v>
      </c>
      <c r="C14" s="24" t="s">
        <v>117</v>
      </c>
      <c r="D14" s="61" t="s">
        <v>117</v>
      </c>
      <c r="E14" s="62"/>
      <c r="F14" s="62" t="s">
        <v>117</v>
      </c>
      <c r="G14" s="40" t="s">
        <v>117</v>
      </c>
      <c r="H14" s="73" t="s">
        <v>117</v>
      </c>
      <c r="I14" s="61" t="s">
        <v>117</v>
      </c>
    </row>
    <row r="15" spans="1:9" x14ac:dyDescent="0.2">
      <c r="A15" s="10">
        <v>1</v>
      </c>
      <c r="B15" s="24" t="s">
        <v>123</v>
      </c>
      <c r="C15" s="24" t="s">
        <v>117</v>
      </c>
      <c r="D15" s="61" t="s">
        <v>117</v>
      </c>
      <c r="E15" s="62"/>
      <c r="F15" s="62" t="s">
        <v>117</v>
      </c>
      <c r="G15" s="248">
        <v>0.5</v>
      </c>
      <c r="H15" s="73" t="s">
        <v>3</v>
      </c>
      <c r="I15" s="61" t="s">
        <v>117</v>
      </c>
    </row>
    <row r="16" spans="1:9" x14ac:dyDescent="0.2">
      <c r="A16" s="10">
        <v>1</v>
      </c>
      <c r="B16" s="24" t="s">
        <v>124</v>
      </c>
      <c r="C16" s="24" t="s">
        <v>117</v>
      </c>
      <c r="D16" s="61" t="s">
        <v>117</v>
      </c>
      <c r="E16" s="62"/>
      <c r="F16" s="62" t="s">
        <v>117</v>
      </c>
      <c r="G16" s="40">
        <v>1</v>
      </c>
      <c r="H16" s="73" t="s">
        <v>125</v>
      </c>
      <c r="I16" s="61" t="s">
        <v>117</v>
      </c>
    </row>
    <row r="17" spans="1:12" x14ac:dyDescent="0.2">
      <c r="A17" s="10">
        <v>1</v>
      </c>
      <c r="B17" s="24" t="s">
        <v>117</v>
      </c>
      <c r="C17" s="24" t="s">
        <v>117</v>
      </c>
      <c r="D17" s="61" t="s">
        <v>117</v>
      </c>
      <c r="E17" s="62"/>
      <c r="F17" s="62" t="s">
        <v>117</v>
      </c>
      <c r="G17" s="40" t="s">
        <v>117</v>
      </c>
      <c r="H17" s="73" t="s">
        <v>117</v>
      </c>
      <c r="I17" s="61" t="s">
        <v>117</v>
      </c>
    </row>
    <row r="18" spans="1:12" x14ac:dyDescent="0.2">
      <c r="A18" s="10">
        <v>1</v>
      </c>
      <c r="B18" s="24" t="s">
        <v>126</v>
      </c>
      <c r="C18" s="25" t="s">
        <v>117</v>
      </c>
      <c r="D18" s="25" t="s">
        <v>117</v>
      </c>
      <c r="E18" s="25" t="s">
        <v>117</v>
      </c>
      <c r="F18" s="25" t="s">
        <v>117</v>
      </c>
      <c r="G18" s="40">
        <v>11.344000000000001</v>
      </c>
      <c r="H18" s="73" t="s">
        <v>2</v>
      </c>
      <c r="I18" s="25" t="s">
        <v>117</v>
      </c>
    </row>
    <row r="19" spans="1:12" x14ac:dyDescent="0.2">
      <c r="A19" s="10">
        <v>1</v>
      </c>
      <c r="B19" s="24" t="s">
        <v>117</v>
      </c>
      <c r="C19" s="25" t="s">
        <v>117</v>
      </c>
      <c r="D19" s="61" t="s">
        <v>117</v>
      </c>
      <c r="E19" s="62" t="s">
        <v>117</v>
      </c>
      <c r="F19" s="62" t="s">
        <v>117</v>
      </c>
      <c r="G19" s="62" t="s">
        <v>117</v>
      </c>
      <c r="H19" s="62" t="s">
        <v>117</v>
      </c>
      <c r="I19" s="61" t="s">
        <v>117</v>
      </c>
    </row>
    <row r="20" spans="1:12" hidden="1" x14ac:dyDescent="0.2">
      <c r="A20" s="10">
        <v>0</v>
      </c>
      <c r="B20" s="24" t="s">
        <v>117</v>
      </c>
      <c r="C20" s="27" t="s">
        <v>117</v>
      </c>
      <c r="D20" s="27" t="s">
        <v>117</v>
      </c>
      <c r="E20" s="24" t="s">
        <v>117</v>
      </c>
      <c r="F20" s="28" t="s">
        <v>117</v>
      </c>
      <c r="G20" s="27" t="s">
        <v>117</v>
      </c>
      <c r="H20" s="24" t="s">
        <v>117</v>
      </c>
      <c r="I20" s="25" t="s">
        <v>117</v>
      </c>
    </row>
    <row r="21" spans="1:12" x14ac:dyDescent="0.2">
      <c r="A21" s="10">
        <v>1</v>
      </c>
      <c r="B21" s="24" t="s">
        <v>128</v>
      </c>
      <c r="C21" s="27" t="s">
        <v>117</v>
      </c>
      <c r="D21" s="27" t="s">
        <v>117</v>
      </c>
      <c r="E21" s="24" t="s">
        <v>117</v>
      </c>
      <c r="F21" s="24" t="s">
        <v>117</v>
      </c>
      <c r="G21" s="200">
        <v>66000</v>
      </c>
      <c r="H21" s="24" t="s">
        <v>129</v>
      </c>
      <c r="I21" s="24" t="s">
        <v>117</v>
      </c>
    </row>
    <row r="22" spans="1:12" hidden="1" x14ac:dyDescent="0.2">
      <c r="A22" s="10">
        <v>0</v>
      </c>
      <c r="B22" s="24" t="s">
        <v>117</v>
      </c>
      <c r="C22" s="27" t="s">
        <v>117</v>
      </c>
      <c r="D22" s="29" t="s">
        <v>117</v>
      </c>
      <c r="E22" s="24" t="s">
        <v>117</v>
      </c>
      <c r="F22" s="28" t="s">
        <v>117</v>
      </c>
      <c r="G22" s="27" t="s">
        <v>117</v>
      </c>
      <c r="H22" s="24" t="s">
        <v>117</v>
      </c>
      <c r="I22" s="24" t="s">
        <v>117</v>
      </c>
    </row>
    <row r="23" spans="1:12" hidden="1" x14ac:dyDescent="0.2">
      <c r="A23" s="10">
        <v>0</v>
      </c>
      <c r="B23" s="24" t="s">
        <v>117</v>
      </c>
      <c r="C23" s="27" t="s">
        <v>117</v>
      </c>
      <c r="D23" s="29" t="s">
        <v>117</v>
      </c>
      <c r="E23" s="24" t="s">
        <v>117</v>
      </c>
      <c r="F23" s="28" t="s">
        <v>117</v>
      </c>
      <c r="G23" s="27" t="s">
        <v>117</v>
      </c>
      <c r="H23" s="24" t="s">
        <v>117</v>
      </c>
      <c r="I23" s="24" t="s">
        <v>117</v>
      </c>
    </row>
    <row r="24" spans="1:12" ht="13.5" hidden="1" x14ac:dyDescent="0.2">
      <c r="A24" s="10">
        <v>0</v>
      </c>
      <c r="B24" s="24" t="s">
        <v>117</v>
      </c>
      <c r="C24" s="27" t="s">
        <v>117</v>
      </c>
      <c r="D24" s="29" t="s">
        <v>117</v>
      </c>
      <c r="E24" s="58" t="s">
        <v>117</v>
      </c>
      <c r="F24" s="28" t="s">
        <v>117</v>
      </c>
      <c r="G24" s="27" t="s">
        <v>117</v>
      </c>
      <c r="H24" s="24" t="s">
        <v>117</v>
      </c>
      <c r="I24" s="24" t="s">
        <v>117</v>
      </c>
    </row>
    <row r="25" spans="1:12" hidden="1" x14ac:dyDescent="0.2">
      <c r="A25" s="10">
        <v>0</v>
      </c>
      <c r="B25" s="24" t="s">
        <v>117</v>
      </c>
      <c r="C25" s="27" t="s">
        <v>117</v>
      </c>
      <c r="D25" s="27" t="s">
        <v>117</v>
      </c>
      <c r="E25" s="24" t="s">
        <v>117</v>
      </c>
      <c r="F25" s="28" t="s">
        <v>117</v>
      </c>
      <c r="G25" s="27" t="s">
        <v>117</v>
      </c>
      <c r="H25" s="24" t="s">
        <v>117</v>
      </c>
      <c r="I25" s="24" t="s">
        <v>117</v>
      </c>
    </row>
    <row r="26" spans="1:12" hidden="1" x14ac:dyDescent="0.2">
      <c r="A26" s="10">
        <v>0</v>
      </c>
      <c r="B26" s="24" t="s">
        <v>117</v>
      </c>
      <c r="C26" s="27" t="s">
        <v>117</v>
      </c>
      <c r="D26" s="29" t="s">
        <v>117</v>
      </c>
      <c r="E26" s="24" t="s">
        <v>117</v>
      </c>
      <c r="F26" s="28" t="s">
        <v>117</v>
      </c>
      <c r="G26" s="27" t="s">
        <v>117</v>
      </c>
      <c r="H26" s="24" t="s">
        <v>117</v>
      </c>
      <c r="I26" s="24" t="s">
        <v>117</v>
      </c>
    </row>
    <row r="27" spans="1:12" hidden="1" x14ac:dyDescent="0.2">
      <c r="A27" s="10">
        <v>0</v>
      </c>
      <c r="B27" s="24" t="s">
        <v>117</v>
      </c>
      <c r="C27" s="27" t="s">
        <v>117</v>
      </c>
      <c r="D27" s="27" t="s">
        <v>117</v>
      </c>
      <c r="E27" s="24" t="s">
        <v>117</v>
      </c>
      <c r="F27" s="28" t="s">
        <v>117</v>
      </c>
      <c r="G27" s="27" t="s">
        <v>117</v>
      </c>
      <c r="H27" s="24" t="s">
        <v>117</v>
      </c>
      <c r="I27" s="24" t="s">
        <v>117</v>
      </c>
    </row>
    <row r="28" spans="1:12" x14ac:dyDescent="0.2">
      <c r="A28" s="10">
        <v>1</v>
      </c>
      <c r="B28" s="24"/>
      <c r="C28" s="27" t="s">
        <v>117</v>
      </c>
      <c r="D28" s="61" t="s">
        <v>117</v>
      </c>
      <c r="E28" s="62"/>
      <c r="F28" s="62" t="s">
        <v>117</v>
      </c>
      <c r="G28" s="62" t="s">
        <v>117</v>
      </c>
      <c r="H28" s="62" t="s">
        <v>117</v>
      </c>
      <c r="I28" s="61" t="s">
        <v>117</v>
      </c>
      <c r="L28" s="10" t="s">
        <v>9</v>
      </c>
    </row>
    <row r="29" spans="1:12" x14ac:dyDescent="0.2">
      <c r="A29" s="10">
        <v>1</v>
      </c>
      <c r="B29" s="159">
        <v>0</v>
      </c>
      <c r="C29" s="160" t="s">
        <v>117</v>
      </c>
      <c r="D29" s="161" t="s">
        <v>130</v>
      </c>
      <c r="E29" s="162"/>
      <c r="F29" s="162" t="s">
        <v>131</v>
      </c>
      <c r="G29" s="162" t="s">
        <v>132</v>
      </c>
      <c r="H29" s="162" t="s">
        <v>117</v>
      </c>
      <c r="I29" s="161" t="s">
        <v>133</v>
      </c>
    </row>
    <row r="30" spans="1:12" x14ac:dyDescent="0.2">
      <c r="A30" s="10">
        <v>1</v>
      </c>
      <c r="B30" s="163" t="s">
        <v>134</v>
      </c>
      <c r="C30" s="164" t="s">
        <v>117</v>
      </c>
      <c r="D30" s="165" t="s">
        <v>3</v>
      </c>
      <c r="E30" s="165"/>
      <c r="F30" s="165" t="s">
        <v>135</v>
      </c>
      <c r="G30" s="165" t="s">
        <v>108</v>
      </c>
      <c r="H30" s="165" t="s">
        <v>117</v>
      </c>
      <c r="I30" s="166" t="s">
        <v>136</v>
      </c>
    </row>
    <row r="31" spans="1:12" hidden="1" x14ac:dyDescent="0.2">
      <c r="A31" s="10">
        <v>0</v>
      </c>
      <c r="B31" s="32" t="s">
        <v>137</v>
      </c>
      <c r="C31" s="27" t="s">
        <v>117</v>
      </c>
      <c r="D31" s="27" t="s">
        <v>117</v>
      </c>
      <c r="E31" s="27"/>
      <c r="F31" s="27" t="s">
        <v>117</v>
      </c>
      <c r="G31" s="27" t="s">
        <v>117</v>
      </c>
      <c r="H31" s="27" t="s">
        <v>117</v>
      </c>
      <c r="I31" s="27" t="s">
        <v>117</v>
      </c>
      <c r="L31" s="63" t="str">
        <f>+H31</f>
        <v/>
      </c>
    </row>
    <row r="32" spans="1:12" hidden="1" x14ac:dyDescent="0.2">
      <c r="A32" s="10">
        <v>0</v>
      </c>
      <c r="B32" s="11" t="s">
        <v>274</v>
      </c>
      <c r="C32" s="75" t="s">
        <v>117</v>
      </c>
      <c r="D32" s="7" t="s">
        <v>117</v>
      </c>
      <c r="E32" s="9" t="s">
        <v>117</v>
      </c>
      <c r="F32" s="81" t="s">
        <v>117</v>
      </c>
      <c r="G32" s="24" t="s">
        <v>117</v>
      </c>
      <c r="H32" s="24" t="s">
        <v>117</v>
      </c>
      <c r="I32" s="24" t="s">
        <v>117</v>
      </c>
    </row>
    <row r="33" spans="1:13" x14ac:dyDescent="0.2">
      <c r="A33" s="10">
        <v>1</v>
      </c>
      <c r="B33" s="43" t="s">
        <v>140</v>
      </c>
      <c r="C33" s="91" t="s">
        <v>117</v>
      </c>
      <c r="D33" s="92" t="s">
        <v>117</v>
      </c>
      <c r="E33" s="91"/>
      <c r="F33" s="91" t="s">
        <v>117</v>
      </c>
      <c r="G33" s="91" t="s">
        <v>117</v>
      </c>
      <c r="H33" s="91">
        <v>6591.6945437044642</v>
      </c>
      <c r="I33" s="91" t="s">
        <v>117</v>
      </c>
      <c r="L33" s="10">
        <f>SUBTOTAL(9,G34:G49)</f>
        <v>6591.694543704466</v>
      </c>
      <c r="M33" s="63"/>
    </row>
    <row r="34" spans="1:13" x14ac:dyDescent="0.2">
      <c r="A34" s="10">
        <v>1</v>
      </c>
      <c r="B34" s="26" t="s">
        <v>141</v>
      </c>
      <c r="C34" s="27" t="s">
        <v>117</v>
      </c>
      <c r="D34" s="27">
        <v>66000</v>
      </c>
      <c r="E34" s="27"/>
      <c r="F34" s="71">
        <v>1.54E-2</v>
      </c>
      <c r="G34" s="27">
        <v>1016.4</v>
      </c>
      <c r="H34" s="27" t="s">
        <v>117</v>
      </c>
      <c r="I34" s="27">
        <v>5.0422160606663065</v>
      </c>
    </row>
    <row r="35" spans="1:13" x14ac:dyDescent="0.2">
      <c r="A35" s="10">
        <v>1</v>
      </c>
      <c r="B35" s="26" t="s">
        <v>142</v>
      </c>
      <c r="C35" s="27" t="s">
        <v>117</v>
      </c>
      <c r="D35" s="27">
        <v>66000</v>
      </c>
      <c r="E35" s="27"/>
      <c r="F35" s="71">
        <v>2.5399999999999999E-2</v>
      </c>
      <c r="G35" s="27">
        <v>1676.3999999999999</v>
      </c>
      <c r="H35" s="27" t="s">
        <v>117</v>
      </c>
      <c r="I35" s="27">
        <v>8.3163823338262439</v>
      </c>
    </row>
    <row r="36" spans="1:13" x14ac:dyDescent="0.2">
      <c r="A36" s="10">
        <v>1</v>
      </c>
      <c r="B36" s="26" t="s">
        <v>143</v>
      </c>
      <c r="C36" s="27" t="s">
        <v>117</v>
      </c>
      <c r="D36" s="27">
        <v>2</v>
      </c>
      <c r="E36" s="27"/>
      <c r="F36" s="71">
        <v>4.76</v>
      </c>
      <c r="G36" s="27">
        <v>9.52</v>
      </c>
      <c r="H36" s="27" t="s">
        <v>117</v>
      </c>
      <c r="I36" s="27">
        <v>4.7227368061337302E-2</v>
      </c>
    </row>
    <row r="37" spans="1:13" x14ac:dyDescent="0.2">
      <c r="A37" s="10">
        <v>1</v>
      </c>
      <c r="B37" s="26" t="s">
        <v>144</v>
      </c>
      <c r="C37" s="27" t="s">
        <v>117</v>
      </c>
      <c r="D37" s="27">
        <v>1.3</v>
      </c>
      <c r="E37" s="27"/>
      <c r="F37" s="71">
        <v>5.76</v>
      </c>
      <c r="G37" s="27">
        <v>7.4879999999999995</v>
      </c>
      <c r="H37" s="27" t="s">
        <v>117</v>
      </c>
      <c r="I37" s="27">
        <v>3.7146904626396401E-2</v>
      </c>
    </row>
    <row r="38" spans="1:13" x14ac:dyDescent="0.2">
      <c r="A38" s="10">
        <v>1</v>
      </c>
      <c r="B38" s="11" t="s">
        <v>146</v>
      </c>
      <c r="C38" s="75" t="s">
        <v>117</v>
      </c>
      <c r="D38" s="27">
        <v>760.53385540764066</v>
      </c>
      <c r="E38" s="9" t="s">
        <v>117</v>
      </c>
      <c r="F38" s="28">
        <v>0.30892491231991592</v>
      </c>
      <c r="G38" s="27">
        <v>234.94785459813301</v>
      </c>
      <c r="H38" s="24" t="s">
        <v>117</v>
      </c>
      <c r="I38" s="24">
        <v>1.1655429416310492</v>
      </c>
    </row>
    <row r="39" spans="1:13" hidden="1" x14ac:dyDescent="0.2">
      <c r="A39" s="10">
        <v>0</v>
      </c>
      <c r="B39" s="11" t="s">
        <v>53</v>
      </c>
      <c r="C39" s="75" t="s">
        <v>117</v>
      </c>
      <c r="D39" s="82">
        <v>99.955882352941174</v>
      </c>
      <c r="E39" s="9" t="s">
        <v>117</v>
      </c>
      <c r="F39" s="13" t="s">
        <v>117</v>
      </c>
      <c r="G39" s="27" t="s">
        <v>117</v>
      </c>
      <c r="H39" s="24" t="s">
        <v>117</v>
      </c>
      <c r="I39" s="24" t="s">
        <v>117</v>
      </c>
    </row>
    <row r="40" spans="1:13" hidden="1" x14ac:dyDescent="0.2">
      <c r="A40" s="10">
        <v>0</v>
      </c>
      <c r="B40" s="11" t="s">
        <v>12</v>
      </c>
      <c r="C40" s="75" t="s">
        <v>117</v>
      </c>
      <c r="D40" s="82">
        <v>39.975000000000001</v>
      </c>
      <c r="E40" s="9" t="s">
        <v>117</v>
      </c>
      <c r="F40" s="13" t="s">
        <v>117</v>
      </c>
      <c r="G40" s="27" t="s">
        <v>117</v>
      </c>
      <c r="H40" s="24" t="s">
        <v>117</v>
      </c>
      <c r="I40" s="24" t="s">
        <v>117</v>
      </c>
    </row>
    <row r="41" spans="1:13" hidden="1" x14ac:dyDescent="0.2">
      <c r="A41" s="10">
        <v>0</v>
      </c>
      <c r="B41" s="26" t="s">
        <v>54</v>
      </c>
      <c r="C41" s="27" t="s">
        <v>117</v>
      </c>
      <c r="D41" s="27">
        <v>160.04470588235296</v>
      </c>
      <c r="E41" s="27" t="s">
        <v>117</v>
      </c>
      <c r="F41" s="70" t="s">
        <v>117</v>
      </c>
      <c r="G41" s="27" t="s">
        <v>117</v>
      </c>
      <c r="H41" s="27" t="s">
        <v>117</v>
      </c>
      <c r="I41" s="27" t="s">
        <v>117</v>
      </c>
    </row>
    <row r="42" spans="1:13" x14ac:dyDescent="0.2">
      <c r="A42" s="10">
        <v>1</v>
      </c>
      <c r="B42" s="26" t="s">
        <v>147</v>
      </c>
      <c r="C42" s="27" t="s">
        <v>117</v>
      </c>
      <c r="D42" s="27" t="s">
        <v>117</v>
      </c>
      <c r="E42" s="27" t="s">
        <v>117</v>
      </c>
      <c r="F42" s="71" t="s">
        <v>117</v>
      </c>
      <c r="G42" s="27">
        <v>361.73600000000079</v>
      </c>
      <c r="H42" s="27" t="s">
        <v>117</v>
      </c>
      <c r="I42" s="27">
        <v>1.7945209257390702</v>
      </c>
    </row>
    <row r="43" spans="1:13" hidden="1" x14ac:dyDescent="0.2">
      <c r="A43" s="10">
        <v>0</v>
      </c>
      <c r="B43" s="26" t="s">
        <v>153</v>
      </c>
      <c r="C43" s="27" t="s">
        <v>117</v>
      </c>
      <c r="D43" s="27">
        <v>1.5</v>
      </c>
      <c r="E43" s="27"/>
      <c r="F43" s="71">
        <v>64.89</v>
      </c>
      <c r="G43" s="27">
        <v>97.335000000000008</v>
      </c>
      <c r="H43" s="27" t="s">
        <v>117</v>
      </c>
      <c r="I43" s="27">
        <v>0.48286511242124647</v>
      </c>
    </row>
    <row r="44" spans="1:13" hidden="1" x14ac:dyDescent="0.2">
      <c r="A44" s="10">
        <v>0</v>
      </c>
      <c r="B44" s="26" t="s">
        <v>264</v>
      </c>
      <c r="C44" s="27" t="s">
        <v>117</v>
      </c>
      <c r="D44" s="27">
        <v>5</v>
      </c>
      <c r="E44" s="27"/>
      <c r="F44" s="71">
        <v>39.655000000000001</v>
      </c>
      <c r="G44" s="27">
        <v>198.27500000000001</v>
      </c>
      <c r="H44" s="27" t="s">
        <v>117</v>
      </c>
      <c r="I44" s="27">
        <v>0.98361411789513165</v>
      </c>
    </row>
    <row r="45" spans="1:13" hidden="1" x14ac:dyDescent="0.2">
      <c r="A45" s="10">
        <v>0</v>
      </c>
      <c r="B45" s="26" t="s">
        <v>154</v>
      </c>
      <c r="C45" s="27" t="s">
        <v>117</v>
      </c>
      <c r="D45" s="27">
        <v>1.5</v>
      </c>
      <c r="E45" s="27"/>
      <c r="F45" s="71">
        <v>44.083999999999996</v>
      </c>
      <c r="G45" s="27">
        <v>66.125999999999991</v>
      </c>
      <c r="H45" s="27" t="s">
        <v>117</v>
      </c>
      <c r="I45" s="27">
        <v>0.32804169542268802</v>
      </c>
      <c r="M45" s="63"/>
    </row>
    <row r="46" spans="1:13" x14ac:dyDescent="0.2">
      <c r="A46" s="10">
        <v>1</v>
      </c>
      <c r="B46" s="26" t="s">
        <v>218</v>
      </c>
      <c r="C46" s="27" t="s">
        <v>117</v>
      </c>
      <c r="D46" s="27">
        <v>6300</v>
      </c>
      <c r="E46" s="27"/>
      <c r="F46" s="71">
        <v>5.9697E-2</v>
      </c>
      <c r="G46" s="27">
        <v>376.09109999999998</v>
      </c>
      <c r="H46" s="27" t="s">
        <v>117</v>
      </c>
      <c r="I46" s="27">
        <v>1.8657345382660937</v>
      </c>
    </row>
    <row r="47" spans="1:13" x14ac:dyDescent="0.2">
      <c r="A47" s="10">
        <v>1</v>
      </c>
      <c r="B47" s="26" t="s">
        <v>222</v>
      </c>
      <c r="C47" s="27" t="s">
        <v>117</v>
      </c>
      <c r="D47" s="27">
        <v>1.8</v>
      </c>
      <c r="E47" s="27"/>
      <c r="F47" s="71">
        <v>73.271889400921665</v>
      </c>
      <c r="G47" s="27">
        <v>131.88940092165899</v>
      </c>
      <c r="H47" s="27" t="s">
        <v>117</v>
      </c>
      <c r="I47" s="27">
        <v>0.65428458831055347</v>
      </c>
    </row>
    <row r="48" spans="1:13" x14ac:dyDescent="0.2">
      <c r="A48" s="10">
        <v>1</v>
      </c>
      <c r="B48" s="26" t="s">
        <v>156</v>
      </c>
      <c r="C48" s="27" t="s">
        <v>117</v>
      </c>
      <c r="D48" s="27">
        <v>3847</v>
      </c>
      <c r="E48" s="27"/>
      <c r="F48" s="71">
        <v>0.56279999999999997</v>
      </c>
      <c r="G48" s="27">
        <v>2165.0915999999997</v>
      </c>
      <c r="H48" s="27" t="s">
        <v>117</v>
      </c>
      <c r="I48" s="27">
        <v>10.740711962154377</v>
      </c>
    </row>
    <row r="49" spans="1:12" x14ac:dyDescent="0.2">
      <c r="A49" s="10">
        <v>1</v>
      </c>
      <c r="B49" s="26" t="s">
        <v>219</v>
      </c>
      <c r="C49" s="27" t="s">
        <v>117</v>
      </c>
      <c r="D49" s="27">
        <v>12600</v>
      </c>
      <c r="E49" s="27"/>
      <c r="F49" s="71">
        <v>4.8581792713069338E-2</v>
      </c>
      <c r="G49" s="27">
        <v>612.13058818467368</v>
      </c>
      <c r="H49" s="27" t="s">
        <v>117</v>
      </c>
      <c r="I49" s="27">
        <v>3.0366929190966885</v>
      </c>
      <c r="L49" s="10">
        <f>SUBTOTAL(9,G50:G74)</f>
        <v>7204.7180619151723</v>
      </c>
    </row>
    <row r="50" spans="1:12" s="176" customFormat="1" x14ac:dyDescent="0.2">
      <c r="A50" s="176">
        <v>1</v>
      </c>
      <c r="B50" s="43" t="s">
        <v>157</v>
      </c>
      <c r="C50" s="91" t="s">
        <v>117</v>
      </c>
      <c r="D50" s="91" t="s">
        <v>117</v>
      </c>
      <c r="E50" s="91"/>
      <c r="F50" s="93" t="s">
        <v>117</v>
      </c>
      <c r="G50" s="91" t="s">
        <v>117</v>
      </c>
      <c r="H50" s="91">
        <v>7204.7180619151723</v>
      </c>
      <c r="I50" s="91" t="s">
        <v>117</v>
      </c>
      <c r="L50" s="10"/>
    </row>
    <row r="51" spans="1:12" x14ac:dyDescent="0.2">
      <c r="A51" s="10">
        <v>1</v>
      </c>
      <c r="B51" s="26" t="s">
        <v>158</v>
      </c>
      <c r="C51" s="27" t="s">
        <v>117</v>
      </c>
      <c r="D51" s="27">
        <v>1</v>
      </c>
      <c r="E51" s="27"/>
      <c r="F51" s="72">
        <v>45</v>
      </c>
      <c r="G51" s="27">
        <v>45</v>
      </c>
      <c r="H51" s="27" t="s">
        <v>117</v>
      </c>
      <c r="I51" s="27">
        <v>0.2232386095336322</v>
      </c>
      <c r="L51" s="63"/>
    </row>
    <row r="52" spans="1:12" x14ac:dyDescent="0.2">
      <c r="A52" s="10">
        <v>1</v>
      </c>
      <c r="B52" s="26" t="s">
        <v>220</v>
      </c>
      <c r="C52" s="27" t="s">
        <v>117</v>
      </c>
      <c r="D52" s="27">
        <v>900</v>
      </c>
      <c r="E52" s="27"/>
      <c r="F52" s="71">
        <v>0.1396</v>
      </c>
      <c r="G52" s="27">
        <v>125.64</v>
      </c>
      <c r="H52" s="27" t="s">
        <v>117</v>
      </c>
      <c r="I52" s="27">
        <v>0.62328219781790117</v>
      </c>
    </row>
    <row r="53" spans="1:12" x14ac:dyDescent="0.2">
      <c r="A53" s="10">
        <v>1</v>
      </c>
      <c r="B53" s="26" t="s">
        <v>159</v>
      </c>
      <c r="C53" s="27" t="s">
        <v>117</v>
      </c>
      <c r="D53" s="27">
        <v>81</v>
      </c>
      <c r="E53" s="27"/>
      <c r="F53" s="72">
        <v>0.19999999999999998</v>
      </c>
      <c r="G53" s="27">
        <v>16.2</v>
      </c>
      <c r="H53" s="27" t="s">
        <v>117</v>
      </c>
      <c r="I53" s="27">
        <v>8.036589943210759E-2</v>
      </c>
    </row>
    <row r="54" spans="1:12" x14ac:dyDescent="0.2">
      <c r="A54" s="10">
        <v>1</v>
      </c>
      <c r="B54" s="26" t="s">
        <v>160</v>
      </c>
      <c r="C54" s="27" t="s">
        <v>117</v>
      </c>
      <c r="D54" s="27">
        <v>600000</v>
      </c>
      <c r="E54" s="27"/>
      <c r="F54" s="71">
        <v>2.5000000000000001E-4</v>
      </c>
      <c r="G54" s="27">
        <v>150</v>
      </c>
      <c r="H54" s="27" t="s">
        <v>117</v>
      </c>
      <c r="I54" s="27">
        <v>0.74412869844544072</v>
      </c>
    </row>
    <row r="55" spans="1:12" x14ac:dyDescent="0.2">
      <c r="A55" s="10">
        <v>1</v>
      </c>
      <c r="B55" s="11" t="s">
        <v>161</v>
      </c>
      <c r="C55" s="75" t="s">
        <v>117</v>
      </c>
      <c r="D55" s="27">
        <v>25000</v>
      </c>
      <c r="E55" s="9" t="s">
        <v>117</v>
      </c>
      <c r="F55" s="28">
        <v>0.1</v>
      </c>
      <c r="G55" s="27">
        <v>2500</v>
      </c>
      <c r="H55" s="9" t="s">
        <v>117</v>
      </c>
      <c r="I55" s="24">
        <v>12.402144974090678</v>
      </c>
    </row>
    <row r="56" spans="1:12" x14ac:dyDescent="0.2">
      <c r="A56" s="10">
        <v>1</v>
      </c>
      <c r="B56" s="11" t="s">
        <v>162</v>
      </c>
      <c r="C56" s="75" t="s">
        <v>117</v>
      </c>
      <c r="D56" s="7">
        <v>712.5</v>
      </c>
      <c r="E56" s="9" t="s">
        <v>117</v>
      </c>
      <c r="F56" s="195">
        <v>4.5353448275862052</v>
      </c>
      <c r="G56" s="7">
        <v>3231.4331896551712</v>
      </c>
      <c r="H56" s="9" t="s">
        <v>117</v>
      </c>
      <c r="I56" s="24">
        <v>16.030681156876678</v>
      </c>
    </row>
    <row r="57" spans="1:12" hidden="1" x14ac:dyDescent="0.2">
      <c r="A57" s="10">
        <v>0</v>
      </c>
      <c r="B57" s="11">
        <v>0</v>
      </c>
      <c r="C57" s="75" t="s">
        <v>117</v>
      </c>
      <c r="D57" s="7" t="s">
        <v>117</v>
      </c>
      <c r="E57" s="9" t="s">
        <v>117</v>
      </c>
      <c r="F57" s="9" t="s">
        <v>117</v>
      </c>
      <c r="G57" s="7" t="s">
        <v>117</v>
      </c>
      <c r="H57" s="9" t="s">
        <v>117</v>
      </c>
      <c r="I57" s="24" t="s">
        <v>117</v>
      </c>
    </row>
    <row r="58" spans="1:12" hidden="1" x14ac:dyDescent="0.2">
      <c r="A58" s="10">
        <v>0</v>
      </c>
      <c r="B58" s="11">
        <v>0</v>
      </c>
      <c r="C58" s="75" t="s">
        <v>117</v>
      </c>
      <c r="D58" s="7" t="s">
        <v>117</v>
      </c>
      <c r="E58" s="9" t="s">
        <v>117</v>
      </c>
      <c r="F58" s="9" t="s">
        <v>117</v>
      </c>
      <c r="G58" s="7" t="s">
        <v>117</v>
      </c>
      <c r="H58" s="9" t="s">
        <v>117</v>
      </c>
      <c r="I58" s="24" t="s">
        <v>117</v>
      </c>
    </row>
    <row r="59" spans="1:12" hidden="1" x14ac:dyDescent="0.2">
      <c r="A59" s="10">
        <v>0</v>
      </c>
      <c r="B59" s="11">
        <v>0</v>
      </c>
      <c r="C59" s="75" t="s">
        <v>117</v>
      </c>
      <c r="D59" s="7" t="s">
        <v>117</v>
      </c>
      <c r="E59" s="9" t="s">
        <v>117</v>
      </c>
      <c r="F59" s="9" t="s">
        <v>117</v>
      </c>
      <c r="G59" s="7" t="s">
        <v>117</v>
      </c>
      <c r="H59" s="9" t="s">
        <v>117</v>
      </c>
      <c r="I59" s="24" t="s">
        <v>117</v>
      </c>
    </row>
    <row r="60" spans="1:12" hidden="1" x14ac:dyDescent="0.2">
      <c r="A60" s="10">
        <v>0</v>
      </c>
      <c r="B60" s="11">
        <v>0</v>
      </c>
      <c r="C60" s="75" t="s">
        <v>117</v>
      </c>
      <c r="D60" s="7" t="s">
        <v>117</v>
      </c>
      <c r="E60" s="9" t="s">
        <v>117</v>
      </c>
      <c r="F60" s="9" t="s">
        <v>117</v>
      </c>
      <c r="G60" s="7" t="s">
        <v>117</v>
      </c>
      <c r="H60" s="9" t="s">
        <v>117</v>
      </c>
      <c r="I60" s="24" t="s">
        <v>117</v>
      </c>
    </row>
    <row r="61" spans="1:12" hidden="1" x14ac:dyDescent="0.2">
      <c r="A61" s="10">
        <v>0</v>
      </c>
      <c r="B61" s="11">
        <v>0</v>
      </c>
      <c r="C61" s="75" t="s">
        <v>117</v>
      </c>
      <c r="D61" s="7" t="s">
        <v>117</v>
      </c>
      <c r="E61" s="9" t="s">
        <v>117</v>
      </c>
      <c r="F61" s="9" t="s">
        <v>117</v>
      </c>
      <c r="G61" s="7" t="s">
        <v>117</v>
      </c>
      <c r="H61" s="9" t="s">
        <v>117</v>
      </c>
      <c r="I61" s="24" t="s">
        <v>117</v>
      </c>
    </row>
    <row r="62" spans="1:12" hidden="1" x14ac:dyDescent="0.2">
      <c r="A62" s="10">
        <v>0</v>
      </c>
      <c r="B62" s="11">
        <v>0</v>
      </c>
      <c r="C62" s="75" t="s">
        <v>117</v>
      </c>
      <c r="D62" s="7" t="s">
        <v>117</v>
      </c>
      <c r="E62" s="9" t="s">
        <v>117</v>
      </c>
      <c r="F62" s="9" t="s">
        <v>117</v>
      </c>
      <c r="G62" s="7" t="s">
        <v>117</v>
      </c>
      <c r="H62" s="9" t="s">
        <v>117</v>
      </c>
      <c r="I62" s="24" t="s">
        <v>117</v>
      </c>
    </row>
    <row r="63" spans="1:12" hidden="1" x14ac:dyDescent="0.2">
      <c r="A63" s="10">
        <v>0</v>
      </c>
      <c r="B63" s="11">
        <v>0</v>
      </c>
      <c r="C63" s="75" t="s">
        <v>117</v>
      </c>
      <c r="D63" s="7" t="s">
        <v>117</v>
      </c>
      <c r="E63" s="9" t="s">
        <v>117</v>
      </c>
      <c r="F63" s="9" t="s">
        <v>117</v>
      </c>
      <c r="G63" s="7" t="s">
        <v>117</v>
      </c>
      <c r="H63" s="9" t="s">
        <v>117</v>
      </c>
      <c r="I63" s="24" t="s">
        <v>117</v>
      </c>
    </row>
    <row r="64" spans="1:12" hidden="1" x14ac:dyDescent="0.2">
      <c r="A64" s="10">
        <v>0</v>
      </c>
      <c r="B64" s="11">
        <v>0</v>
      </c>
      <c r="C64" s="75" t="s">
        <v>117</v>
      </c>
      <c r="D64" s="7" t="s">
        <v>117</v>
      </c>
      <c r="E64" s="9" t="s">
        <v>117</v>
      </c>
      <c r="F64" s="9" t="s">
        <v>117</v>
      </c>
      <c r="G64" s="7" t="s">
        <v>117</v>
      </c>
      <c r="H64" s="9" t="s">
        <v>117</v>
      </c>
      <c r="I64" s="24" t="s">
        <v>117</v>
      </c>
    </row>
    <row r="65" spans="1:12" hidden="1" x14ac:dyDescent="0.2">
      <c r="A65" s="10">
        <v>0</v>
      </c>
      <c r="B65" s="11">
        <v>0</v>
      </c>
      <c r="C65" s="75" t="s">
        <v>117</v>
      </c>
      <c r="D65" s="7" t="s">
        <v>117</v>
      </c>
      <c r="E65" s="9" t="s">
        <v>117</v>
      </c>
      <c r="F65" s="9" t="s">
        <v>117</v>
      </c>
      <c r="G65" s="7" t="s">
        <v>117</v>
      </c>
      <c r="H65" s="9" t="s">
        <v>117</v>
      </c>
      <c r="I65" s="24" t="s">
        <v>117</v>
      </c>
    </row>
    <row r="66" spans="1:12" hidden="1" x14ac:dyDescent="0.2">
      <c r="A66" s="10">
        <v>0</v>
      </c>
      <c r="B66" s="11">
        <v>0</v>
      </c>
      <c r="C66" s="75" t="s">
        <v>117</v>
      </c>
      <c r="D66" s="7" t="s">
        <v>117</v>
      </c>
      <c r="E66" s="9" t="s">
        <v>117</v>
      </c>
      <c r="F66" s="9" t="s">
        <v>117</v>
      </c>
      <c r="G66" s="7" t="s">
        <v>117</v>
      </c>
      <c r="H66" s="9" t="s">
        <v>117</v>
      </c>
      <c r="I66" s="24" t="s">
        <v>117</v>
      </c>
    </row>
    <row r="67" spans="1:12" hidden="1" x14ac:dyDescent="0.2">
      <c r="A67" s="10">
        <v>0</v>
      </c>
      <c r="B67" s="11">
        <v>0</v>
      </c>
      <c r="C67" s="75" t="s">
        <v>117</v>
      </c>
      <c r="D67" s="7" t="s">
        <v>117</v>
      </c>
      <c r="E67" s="9" t="s">
        <v>117</v>
      </c>
      <c r="F67" s="9" t="s">
        <v>117</v>
      </c>
      <c r="G67" s="7" t="s">
        <v>117</v>
      </c>
      <c r="H67" s="9" t="s">
        <v>117</v>
      </c>
      <c r="I67" s="24" t="s">
        <v>117</v>
      </c>
    </row>
    <row r="68" spans="1:12" hidden="1" x14ac:dyDescent="0.2">
      <c r="A68" s="10">
        <v>0</v>
      </c>
      <c r="B68" s="11">
        <v>0</v>
      </c>
      <c r="C68" s="75" t="s">
        <v>117</v>
      </c>
      <c r="D68" s="7" t="s">
        <v>117</v>
      </c>
      <c r="E68" s="9" t="s">
        <v>117</v>
      </c>
      <c r="F68" s="9" t="s">
        <v>117</v>
      </c>
      <c r="G68" s="7" t="s">
        <v>117</v>
      </c>
      <c r="H68" s="9" t="s">
        <v>117</v>
      </c>
      <c r="I68" s="24" t="s">
        <v>117</v>
      </c>
    </row>
    <row r="69" spans="1:12" hidden="1" x14ac:dyDescent="0.2">
      <c r="A69" s="10">
        <v>0</v>
      </c>
      <c r="B69" s="11">
        <v>0</v>
      </c>
      <c r="C69" s="75" t="s">
        <v>117</v>
      </c>
      <c r="D69" s="7" t="s">
        <v>117</v>
      </c>
      <c r="E69" s="9" t="s">
        <v>117</v>
      </c>
      <c r="F69" s="9" t="s">
        <v>117</v>
      </c>
      <c r="G69" s="7" t="s">
        <v>117</v>
      </c>
      <c r="H69" s="9" t="s">
        <v>117</v>
      </c>
      <c r="I69" s="24" t="s">
        <v>117</v>
      </c>
    </row>
    <row r="70" spans="1:12" hidden="1" x14ac:dyDescent="0.2">
      <c r="A70" s="10">
        <v>0</v>
      </c>
      <c r="B70" s="11">
        <v>0</v>
      </c>
      <c r="C70" s="75" t="s">
        <v>117</v>
      </c>
      <c r="D70" s="7" t="s">
        <v>117</v>
      </c>
      <c r="E70" s="9" t="s">
        <v>117</v>
      </c>
      <c r="F70" s="9" t="s">
        <v>117</v>
      </c>
      <c r="G70" s="7" t="s">
        <v>117</v>
      </c>
      <c r="H70" s="9" t="s">
        <v>117</v>
      </c>
      <c r="I70" s="24" t="s">
        <v>117</v>
      </c>
    </row>
    <row r="71" spans="1:12" hidden="1" x14ac:dyDescent="0.2">
      <c r="A71" s="10">
        <v>0</v>
      </c>
      <c r="B71" s="11">
        <v>0</v>
      </c>
      <c r="C71" s="75" t="s">
        <v>117</v>
      </c>
      <c r="D71" s="7" t="s">
        <v>117</v>
      </c>
      <c r="E71" s="9" t="s">
        <v>117</v>
      </c>
      <c r="F71" s="9" t="s">
        <v>117</v>
      </c>
      <c r="G71" s="7" t="s">
        <v>117</v>
      </c>
      <c r="H71" s="9" t="s">
        <v>117</v>
      </c>
      <c r="I71" s="24" t="s">
        <v>117</v>
      </c>
    </row>
    <row r="72" spans="1:12" hidden="1" x14ac:dyDescent="0.2">
      <c r="A72" s="10">
        <v>0</v>
      </c>
      <c r="B72" s="11">
        <v>0</v>
      </c>
      <c r="C72" s="75" t="s">
        <v>117</v>
      </c>
      <c r="D72" s="7" t="s">
        <v>117</v>
      </c>
      <c r="E72" s="9" t="s">
        <v>117</v>
      </c>
      <c r="F72" s="9" t="s">
        <v>117</v>
      </c>
      <c r="G72" s="7" t="s">
        <v>117</v>
      </c>
      <c r="H72" s="9" t="s">
        <v>117</v>
      </c>
      <c r="I72" s="24" t="s">
        <v>117</v>
      </c>
    </row>
    <row r="73" spans="1:12" x14ac:dyDescent="0.2">
      <c r="A73" s="10">
        <v>1</v>
      </c>
      <c r="B73" s="11" t="s">
        <v>163</v>
      </c>
      <c r="C73" s="9" t="s">
        <v>117</v>
      </c>
      <c r="D73" s="26" t="s">
        <v>117</v>
      </c>
      <c r="E73" s="77" t="s">
        <v>117</v>
      </c>
      <c r="F73" s="71" t="s">
        <v>117</v>
      </c>
      <c r="G73" s="30">
        <v>1134.4000000000001</v>
      </c>
      <c r="H73" s="24" t="s">
        <v>117</v>
      </c>
      <c r="I73" s="24">
        <v>5.6275973034433866</v>
      </c>
    </row>
    <row r="74" spans="1:12" x14ac:dyDescent="0.2">
      <c r="A74" s="10">
        <v>1</v>
      </c>
      <c r="B74" s="26" t="s">
        <v>164</v>
      </c>
      <c r="C74" s="24" t="s">
        <v>117</v>
      </c>
      <c r="D74" s="27" t="s">
        <v>117</v>
      </c>
      <c r="E74" s="27"/>
      <c r="F74" s="71" t="s">
        <v>117</v>
      </c>
      <c r="G74" s="27">
        <v>2.04487226</v>
      </c>
      <c r="H74" s="27" t="s">
        <v>117</v>
      </c>
      <c r="I74" s="27">
        <v>1.0144320888806579E-2</v>
      </c>
    </row>
    <row r="75" spans="1:12" x14ac:dyDescent="0.2">
      <c r="A75" s="10">
        <v>1</v>
      </c>
      <c r="B75" s="94" t="s">
        <v>165</v>
      </c>
      <c r="C75" s="95" t="s">
        <v>117</v>
      </c>
      <c r="D75" s="91" t="s">
        <v>117</v>
      </c>
      <c r="E75" s="91"/>
      <c r="F75" s="93" t="s">
        <v>117</v>
      </c>
      <c r="G75" s="91" t="s">
        <v>117</v>
      </c>
      <c r="H75" s="91">
        <v>85.631166666666672</v>
      </c>
      <c r="I75" s="91" t="s">
        <v>117</v>
      </c>
      <c r="L75" s="63">
        <f>SUM(G76:G81)</f>
        <v>85.631166666666672</v>
      </c>
    </row>
    <row r="76" spans="1:12" x14ac:dyDescent="0.2">
      <c r="A76" s="10">
        <v>1</v>
      </c>
      <c r="B76" s="26" t="s">
        <v>221</v>
      </c>
      <c r="C76" s="24" t="s">
        <v>117</v>
      </c>
      <c r="D76" s="27">
        <v>0.5</v>
      </c>
      <c r="E76" s="27" t="s">
        <v>117</v>
      </c>
      <c r="F76" s="71" t="s">
        <v>117</v>
      </c>
      <c r="G76" s="27">
        <v>85.631166666666672</v>
      </c>
      <c r="H76" s="27" t="s">
        <v>117</v>
      </c>
      <c r="I76" s="27">
        <v>0.42480405732020854</v>
      </c>
    </row>
    <row r="77" spans="1:12" hidden="1" x14ac:dyDescent="0.2">
      <c r="A77" s="10">
        <v>0</v>
      </c>
      <c r="B77" s="26">
        <v>0</v>
      </c>
      <c r="C77" s="24" t="s">
        <v>117</v>
      </c>
      <c r="D77" s="27" t="s">
        <v>117</v>
      </c>
      <c r="E77" s="27"/>
      <c r="F77" s="27" t="s">
        <v>117</v>
      </c>
      <c r="G77" s="27" t="s">
        <v>117</v>
      </c>
      <c r="H77" s="27" t="s">
        <v>117</v>
      </c>
      <c r="I77" s="27" t="s">
        <v>117</v>
      </c>
    </row>
    <row r="78" spans="1:12" hidden="1" x14ac:dyDescent="0.2">
      <c r="A78" s="10">
        <v>0</v>
      </c>
      <c r="B78" s="26">
        <v>0</v>
      </c>
      <c r="C78" s="24" t="s">
        <v>117</v>
      </c>
      <c r="D78" s="27" t="s">
        <v>117</v>
      </c>
      <c r="E78" s="27"/>
      <c r="F78" s="27" t="s">
        <v>117</v>
      </c>
      <c r="G78" s="27" t="s">
        <v>117</v>
      </c>
      <c r="H78" s="27" t="s">
        <v>117</v>
      </c>
      <c r="I78" s="27" t="s">
        <v>117</v>
      </c>
    </row>
    <row r="79" spans="1:12" hidden="1" x14ac:dyDescent="0.2">
      <c r="A79" s="10">
        <v>0</v>
      </c>
      <c r="B79" s="26">
        <v>0</v>
      </c>
      <c r="C79" s="24" t="s">
        <v>117</v>
      </c>
      <c r="D79" s="27" t="s">
        <v>117</v>
      </c>
      <c r="E79" s="27" t="s">
        <v>117</v>
      </c>
      <c r="F79" s="27" t="s">
        <v>117</v>
      </c>
      <c r="G79" s="27" t="s">
        <v>117</v>
      </c>
      <c r="H79" s="27" t="s">
        <v>117</v>
      </c>
      <c r="I79" s="27" t="s">
        <v>117</v>
      </c>
    </row>
    <row r="80" spans="1:12" hidden="1" x14ac:dyDescent="0.2">
      <c r="A80" s="10">
        <v>0</v>
      </c>
      <c r="B80" s="26">
        <v>0</v>
      </c>
      <c r="C80" s="24" t="s">
        <v>117</v>
      </c>
      <c r="D80" s="27" t="s">
        <v>117</v>
      </c>
      <c r="E80" s="27" t="s">
        <v>117</v>
      </c>
      <c r="F80" s="27" t="s">
        <v>117</v>
      </c>
      <c r="G80" s="27" t="s">
        <v>117</v>
      </c>
      <c r="H80" s="27" t="s">
        <v>117</v>
      </c>
      <c r="I80" s="27" t="s">
        <v>117</v>
      </c>
    </row>
    <row r="81" spans="1:12" hidden="1" x14ac:dyDescent="0.2">
      <c r="A81" s="10">
        <v>0</v>
      </c>
      <c r="B81" s="11">
        <v>0</v>
      </c>
      <c r="C81" s="9" t="s">
        <v>117</v>
      </c>
      <c r="D81" s="26" t="s">
        <v>117</v>
      </c>
      <c r="E81" s="77" t="s">
        <v>117</v>
      </c>
      <c r="F81" s="75" t="s">
        <v>117</v>
      </c>
      <c r="G81" s="83" t="s">
        <v>117</v>
      </c>
      <c r="H81" s="9" t="s">
        <v>117</v>
      </c>
      <c r="I81" s="24" t="s">
        <v>117</v>
      </c>
    </row>
    <row r="82" spans="1:12" x14ac:dyDescent="0.2">
      <c r="A82" s="10">
        <v>1</v>
      </c>
      <c r="B82" s="94" t="s">
        <v>167</v>
      </c>
      <c r="C82" s="95" t="s">
        <v>117</v>
      </c>
      <c r="D82" s="91" t="s">
        <v>117</v>
      </c>
      <c r="E82" s="91"/>
      <c r="F82" s="93" t="s">
        <v>117</v>
      </c>
      <c r="G82" s="91" t="s">
        <v>117</v>
      </c>
      <c r="H82" s="91">
        <v>4306.7593165972075</v>
      </c>
      <c r="I82" s="91" t="s">
        <v>117</v>
      </c>
      <c r="L82" s="63">
        <f>SUM(G83:G84)</f>
        <v>4306.7593165972075</v>
      </c>
    </row>
    <row r="83" spans="1:12" x14ac:dyDescent="0.2">
      <c r="A83" s="10">
        <v>1</v>
      </c>
      <c r="B83" s="31" t="s">
        <v>168</v>
      </c>
      <c r="C83" s="24" t="s">
        <v>117</v>
      </c>
      <c r="D83" s="27">
        <v>99.152264270207795</v>
      </c>
      <c r="E83" s="27"/>
      <c r="F83" s="71">
        <v>23.872221245828189</v>
      </c>
      <c r="G83" s="27">
        <v>2366.9847896832257</v>
      </c>
      <c r="H83" s="27" t="s">
        <v>117</v>
      </c>
      <c r="I83" s="27">
        <v>11.742275405247559</v>
      </c>
    </row>
    <row r="84" spans="1:12" x14ac:dyDescent="0.2">
      <c r="A84" s="10">
        <v>1</v>
      </c>
      <c r="B84" s="31" t="s">
        <v>169</v>
      </c>
      <c r="C84" s="24" t="s">
        <v>117</v>
      </c>
      <c r="D84" s="27">
        <v>314.18616147061061</v>
      </c>
      <c r="E84" s="27"/>
      <c r="F84" s="71">
        <v>6.1739655172413794</v>
      </c>
      <c r="G84" s="27">
        <v>1939.7745269139821</v>
      </c>
      <c r="H84" s="27" t="s">
        <v>117</v>
      </c>
      <c r="I84" s="27">
        <v>9.622945959934146</v>
      </c>
    </row>
    <row r="85" spans="1:12" x14ac:dyDescent="0.2">
      <c r="A85" s="10">
        <v>1</v>
      </c>
      <c r="B85" s="94" t="s">
        <v>170</v>
      </c>
      <c r="C85" s="95" t="s">
        <v>117</v>
      </c>
      <c r="D85" s="91" t="s">
        <v>117</v>
      </c>
      <c r="E85" s="91"/>
      <c r="F85" s="91" t="s">
        <v>117</v>
      </c>
      <c r="G85" s="91" t="s">
        <v>117</v>
      </c>
      <c r="H85" s="91">
        <v>1654.112922944958</v>
      </c>
      <c r="I85" s="91" t="s">
        <v>117</v>
      </c>
      <c r="L85" s="63">
        <f>SUM(G86:G91)</f>
        <v>1654.112922944958</v>
      </c>
    </row>
    <row r="86" spans="1:12" hidden="1" x14ac:dyDescent="0.2">
      <c r="A86" s="10">
        <v>0</v>
      </c>
      <c r="B86" s="12" t="s">
        <v>171</v>
      </c>
      <c r="C86" s="9" t="s">
        <v>117</v>
      </c>
      <c r="D86" s="76" t="s">
        <v>117</v>
      </c>
      <c r="E86" s="77" t="s">
        <v>117</v>
      </c>
      <c r="F86" s="84" t="s">
        <v>117</v>
      </c>
      <c r="G86" s="8" t="s">
        <v>117</v>
      </c>
      <c r="H86" s="9" t="s">
        <v>117</v>
      </c>
      <c r="I86" s="24" t="s">
        <v>117</v>
      </c>
    </row>
    <row r="87" spans="1:12" x14ac:dyDescent="0.2">
      <c r="A87" s="10">
        <v>1</v>
      </c>
      <c r="B87" s="31" t="s">
        <v>172</v>
      </c>
      <c r="C87" s="24" t="s">
        <v>117</v>
      </c>
      <c r="D87" s="27" t="s">
        <v>117</v>
      </c>
      <c r="E87" s="27"/>
      <c r="F87" s="27" t="s">
        <v>117</v>
      </c>
      <c r="G87" s="27">
        <v>644.7729139761509</v>
      </c>
      <c r="H87" s="27" t="s">
        <v>117</v>
      </c>
      <c r="I87" s="27">
        <v>3.1986268617996485</v>
      </c>
    </row>
    <row r="88" spans="1:12" x14ac:dyDescent="0.2">
      <c r="A88" s="10">
        <v>1</v>
      </c>
      <c r="B88" s="31" t="s">
        <v>173</v>
      </c>
      <c r="C88" s="24" t="s">
        <v>117</v>
      </c>
      <c r="D88" s="27" t="s">
        <v>117</v>
      </c>
      <c r="E88" s="27"/>
      <c r="F88" s="27" t="s">
        <v>117</v>
      </c>
      <c r="G88" s="27">
        <v>704.33990289293592</v>
      </c>
      <c r="H88" s="27" t="s">
        <v>117</v>
      </c>
      <c r="I88" s="27">
        <v>3.494130234686057</v>
      </c>
    </row>
    <row r="89" spans="1:12" x14ac:dyDescent="0.2">
      <c r="A89" s="10">
        <v>1</v>
      </c>
      <c r="B89" s="31" t="s">
        <v>174</v>
      </c>
      <c r="C89" s="24" t="s">
        <v>117</v>
      </c>
      <c r="D89" s="27" t="s">
        <v>117</v>
      </c>
      <c r="E89" s="27"/>
      <c r="F89" s="27" t="s">
        <v>117</v>
      </c>
      <c r="G89" s="27">
        <v>305.00010607587103</v>
      </c>
      <c r="H89" s="27" t="s">
        <v>117</v>
      </c>
      <c r="I89" s="27">
        <v>1.5130622130663951</v>
      </c>
    </row>
    <row r="90" spans="1:12" hidden="1" x14ac:dyDescent="0.2">
      <c r="A90" s="10">
        <v>0</v>
      </c>
      <c r="B90" s="11">
        <v>0</v>
      </c>
      <c r="C90" s="9" t="s">
        <v>117</v>
      </c>
      <c r="D90" s="9" t="s">
        <v>117</v>
      </c>
      <c r="E90" s="77" t="s">
        <v>117</v>
      </c>
      <c r="F90" s="75" t="s">
        <v>117</v>
      </c>
      <c r="G90" s="27" t="s">
        <v>117</v>
      </c>
      <c r="H90" s="26" t="s">
        <v>117</v>
      </c>
      <c r="I90" s="24" t="s">
        <v>117</v>
      </c>
    </row>
    <row r="91" spans="1:12" hidden="1" x14ac:dyDescent="0.2">
      <c r="A91" s="10">
        <v>0</v>
      </c>
      <c r="B91" s="12" t="s">
        <v>175</v>
      </c>
      <c r="C91" s="9" t="s">
        <v>117</v>
      </c>
      <c r="D91" s="85" t="s">
        <v>117</v>
      </c>
      <c r="E91" s="77" t="s">
        <v>117</v>
      </c>
      <c r="F91" s="75" t="s">
        <v>117</v>
      </c>
      <c r="G91" s="86" t="s">
        <v>117</v>
      </c>
      <c r="H91" s="9" t="s">
        <v>117</v>
      </c>
      <c r="I91" s="24" t="s">
        <v>117</v>
      </c>
    </row>
    <row r="92" spans="1:12" x14ac:dyDescent="0.2">
      <c r="A92" s="10">
        <v>1</v>
      </c>
      <c r="B92" s="31" t="s">
        <v>176</v>
      </c>
      <c r="C92" s="24" t="s">
        <v>117</v>
      </c>
      <c r="D92" s="27" t="s">
        <v>117</v>
      </c>
      <c r="E92" s="27"/>
      <c r="F92" s="27" t="s">
        <v>117</v>
      </c>
      <c r="G92" s="27">
        <v>314.88737801055481</v>
      </c>
      <c r="H92" s="27" t="s">
        <v>117</v>
      </c>
      <c r="I92" s="27">
        <v>1.5621115650392776</v>
      </c>
      <c r="L92" s="63">
        <f>+G92</f>
        <v>314.88737801055481</v>
      </c>
    </row>
    <row r="93" spans="1:12" hidden="1" x14ac:dyDescent="0.2">
      <c r="A93" s="10">
        <v>0</v>
      </c>
      <c r="B93" s="9">
        <v>0</v>
      </c>
      <c r="C93" s="9" t="s">
        <v>117</v>
      </c>
      <c r="D93" s="9" t="s">
        <v>117</v>
      </c>
      <c r="E93" s="77" t="s">
        <v>117</v>
      </c>
      <c r="F93" s="75" t="s">
        <v>117</v>
      </c>
      <c r="G93" s="27" t="s">
        <v>117</v>
      </c>
      <c r="H93" s="24" t="s">
        <v>117</v>
      </c>
      <c r="I93" s="24" t="s">
        <v>117</v>
      </c>
    </row>
    <row r="94" spans="1:12" x14ac:dyDescent="0.2">
      <c r="A94" s="10">
        <v>1</v>
      </c>
      <c r="B94" s="37" t="s">
        <v>4</v>
      </c>
      <c r="C94" s="38" t="s">
        <v>117</v>
      </c>
      <c r="D94" s="64" t="s">
        <v>117</v>
      </c>
      <c r="E94" s="65"/>
      <c r="F94" s="155" t="s">
        <v>117</v>
      </c>
      <c r="G94" s="39">
        <v>20157.803389839017</v>
      </c>
      <c r="H94" s="38" t="s">
        <v>117</v>
      </c>
      <c r="I94" s="38">
        <v>100.00000000000003</v>
      </c>
      <c r="K94" s="63"/>
      <c r="L94" s="63">
        <f>SUM(L31:L92)</f>
        <v>20157.803389839024</v>
      </c>
    </row>
    <row r="95" spans="1:12" hidden="1" x14ac:dyDescent="0.2">
      <c r="A95" s="10">
        <v>0</v>
      </c>
      <c r="B95" s="12" t="s">
        <v>49</v>
      </c>
      <c r="C95" s="9" t="s">
        <v>117</v>
      </c>
      <c r="D95" s="9" t="s">
        <v>117</v>
      </c>
      <c r="E95" s="77" t="s">
        <v>117</v>
      </c>
      <c r="F95" s="75" t="s">
        <v>117</v>
      </c>
      <c r="G95" s="27" t="s">
        <v>117</v>
      </c>
      <c r="H95" s="24" t="s">
        <v>117</v>
      </c>
      <c r="I95" s="9" t="s">
        <v>117</v>
      </c>
    </row>
    <row r="96" spans="1:12" hidden="1" x14ac:dyDescent="0.2">
      <c r="A96" s="10">
        <v>0</v>
      </c>
      <c r="B96" s="76">
        <v>0</v>
      </c>
      <c r="C96" s="9" t="s">
        <v>117</v>
      </c>
      <c r="D96" s="76" t="s">
        <v>117</v>
      </c>
      <c r="E96" s="77" t="s">
        <v>117</v>
      </c>
      <c r="F96" s="77" t="s">
        <v>117</v>
      </c>
      <c r="G96" s="78" t="s">
        <v>117</v>
      </c>
      <c r="H96" s="24" t="s">
        <v>117</v>
      </c>
      <c r="I96" s="9" t="s">
        <v>117</v>
      </c>
    </row>
    <row r="97" spans="1:13" hidden="1" x14ac:dyDescent="0.2">
      <c r="A97" s="10">
        <v>0</v>
      </c>
      <c r="B97" s="76">
        <v>0</v>
      </c>
      <c r="C97" s="9" t="s">
        <v>117</v>
      </c>
      <c r="D97" s="76" t="s">
        <v>117</v>
      </c>
      <c r="E97" s="77" t="s">
        <v>117</v>
      </c>
      <c r="F97" s="77" t="s">
        <v>117</v>
      </c>
      <c r="G97" s="78" t="s">
        <v>117</v>
      </c>
      <c r="H97" s="9" t="s">
        <v>117</v>
      </c>
      <c r="I97" s="9" t="s">
        <v>117</v>
      </c>
    </row>
    <row r="98" spans="1:13" hidden="1" x14ac:dyDescent="0.2">
      <c r="A98" s="10">
        <v>0</v>
      </c>
      <c r="B98" s="76">
        <v>0</v>
      </c>
      <c r="C98" s="9" t="s">
        <v>117</v>
      </c>
      <c r="D98" s="76" t="s">
        <v>117</v>
      </c>
      <c r="E98" s="77" t="s">
        <v>117</v>
      </c>
      <c r="F98" s="77" t="s">
        <v>117</v>
      </c>
      <c r="G98" s="78" t="s">
        <v>117</v>
      </c>
      <c r="H98" s="9" t="s">
        <v>117</v>
      </c>
      <c r="I98" s="9" t="s">
        <v>117</v>
      </c>
    </row>
    <row r="99" spans="1:13" x14ac:dyDescent="0.2">
      <c r="A99" s="10">
        <v>1</v>
      </c>
      <c r="B99" s="41" t="s">
        <v>5</v>
      </c>
      <c r="C99" s="42" t="s">
        <v>117</v>
      </c>
      <c r="D99" s="66" t="s">
        <v>117</v>
      </c>
      <c r="E99" s="66"/>
      <c r="F99" s="156" t="s">
        <v>117</v>
      </c>
      <c r="G99" s="41">
        <v>20157.803389839017</v>
      </c>
      <c r="H99" s="57" t="s">
        <v>117</v>
      </c>
      <c r="I99" s="57" t="s">
        <v>117</v>
      </c>
    </row>
    <row r="100" spans="1:13" x14ac:dyDescent="0.2">
      <c r="A100" s="10">
        <v>1</v>
      </c>
      <c r="B100" s="33" t="s">
        <v>177</v>
      </c>
      <c r="C100" s="42" t="s">
        <v>117</v>
      </c>
      <c r="D100" s="67" t="s">
        <v>117</v>
      </c>
      <c r="E100" s="59"/>
      <c r="F100" s="170">
        <v>0.80631213559356063</v>
      </c>
      <c r="G100" s="35" t="s">
        <v>117</v>
      </c>
      <c r="H100" s="59" t="s">
        <v>117</v>
      </c>
      <c r="I100" s="59" t="s">
        <v>117</v>
      </c>
    </row>
    <row r="101" spans="1:13" hidden="1" x14ac:dyDescent="0.2">
      <c r="A101" s="10">
        <v>0</v>
      </c>
      <c r="B101" s="12">
        <v>0</v>
      </c>
      <c r="C101" s="9" t="s">
        <v>117</v>
      </c>
      <c r="D101" s="26" t="s">
        <v>117</v>
      </c>
      <c r="E101" s="26" t="s">
        <v>117</v>
      </c>
      <c r="F101" s="27" t="s">
        <v>117</v>
      </c>
      <c r="G101" s="30" t="s">
        <v>117</v>
      </c>
      <c r="H101" s="9" t="s">
        <v>117</v>
      </c>
      <c r="I101" s="9" t="s">
        <v>117</v>
      </c>
    </row>
    <row r="102" spans="1:13" hidden="1" x14ac:dyDescent="0.2">
      <c r="A102" s="10">
        <v>0</v>
      </c>
      <c r="B102" s="12">
        <v>0</v>
      </c>
      <c r="C102" s="87" t="s">
        <v>117</v>
      </c>
      <c r="D102" s="25" t="s">
        <v>117</v>
      </c>
      <c r="E102" s="25" t="s">
        <v>117</v>
      </c>
      <c r="F102" s="25" t="s">
        <v>117</v>
      </c>
      <c r="G102" s="40" t="s">
        <v>117</v>
      </c>
      <c r="H102" s="9" t="s">
        <v>117</v>
      </c>
      <c r="I102" s="9" t="s">
        <v>117</v>
      </c>
    </row>
    <row r="103" spans="1:13" x14ac:dyDescent="0.2">
      <c r="A103" s="10">
        <v>1</v>
      </c>
      <c r="B103" s="43" t="s">
        <v>6</v>
      </c>
      <c r="C103" s="24" t="s">
        <v>117</v>
      </c>
      <c r="D103" s="24" t="s">
        <v>117</v>
      </c>
      <c r="E103" s="26"/>
      <c r="F103" s="71" t="s">
        <v>117</v>
      </c>
      <c r="G103" s="27" t="s">
        <v>117</v>
      </c>
      <c r="H103" s="24">
        <v>1658.3137381077343</v>
      </c>
      <c r="I103" s="24" t="s">
        <v>117</v>
      </c>
    </row>
    <row r="104" spans="1:13" hidden="1" x14ac:dyDescent="0.2">
      <c r="A104" s="10">
        <v>0</v>
      </c>
      <c r="B104" s="43" t="s">
        <v>178</v>
      </c>
      <c r="C104" s="24" t="s">
        <v>117</v>
      </c>
      <c r="D104" s="24" t="s">
        <v>117</v>
      </c>
      <c r="E104" s="26"/>
      <c r="F104" s="71" t="s">
        <v>117</v>
      </c>
      <c r="G104" s="27" t="s">
        <v>117</v>
      </c>
      <c r="H104" s="24">
        <v>1658.3137381077343</v>
      </c>
      <c r="I104" s="24" t="s">
        <v>117</v>
      </c>
    </row>
    <row r="105" spans="1:13" x14ac:dyDescent="0.2">
      <c r="A105" s="10">
        <v>1</v>
      </c>
      <c r="B105" s="26" t="s">
        <v>179</v>
      </c>
      <c r="C105" s="24" t="s">
        <v>117</v>
      </c>
      <c r="D105" s="271">
        <v>2366.9847896832257</v>
      </c>
      <c r="E105" s="271"/>
      <c r="F105" s="271">
        <v>0.27587877877852429</v>
      </c>
      <c r="G105" s="26">
        <v>55.175755755704856</v>
      </c>
      <c r="H105" s="24" t="s">
        <v>117</v>
      </c>
      <c r="I105" s="24" t="s">
        <v>117</v>
      </c>
    </row>
    <row r="106" spans="1:13" hidden="1" x14ac:dyDescent="0.2">
      <c r="A106" s="10">
        <v>0</v>
      </c>
      <c r="B106" s="26" t="s">
        <v>180</v>
      </c>
      <c r="C106" s="24" t="s">
        <v>117</v>
      </c>
      <c r="D106" s="26" t="s">
        <v>117</v>
      </c>
      <c r="E106" s="26"/>
      <c r="F106" s="26" t="s">
        <v>117</v>
      </c>
      <c r="G106" s="26" t="s">
        <v>117</v>
      </c>
      <c r="H106" s="24" t="s">
        <v>117</v>
      </c>
      <c r="I106" s="24" t="s">
        <v>117</v>
      </c>
    </row>
    <row r="107" spans="1:13" x14ac:dyDescent="0.2">
      <c r="A107" s="10">
        <v>1</v>
      </c>
      <c r="B107" s="11" t="s">
        <v>181</v>
      </c>
      <c r="C107" s="9" t="s">
        <v>117</v>
      </c>
      <c r="D107" s="76">
        <v>1</v>
      </c>
      <c r="E107" s="77" t="s">
        <v>117</v>
      </c>
      <c r="F107" s="26">
        <v>169.62</v>
      </c>
      <c r="G107" s="26">
        <v>169.62</v>
      </c>
      <c r="H107" s="9" t="s">
        <v>117</v>
      </c>
      <c r="I107" s="9" t="s">
        <v>117</v>
      </c>
    </row>
    <row r="108" spans="1:13" x14ac:dyDescent="0.2">
      <c r="A108" s="10">
        <v>1</v>
      </c>
      <c r="B108" s="11" t="s">
        <v>182</v>
      </c>
      <c r="C108" s="9" t="s">
        <v>117</v>
      </c>
      <c r="D108" s="76">
        <v>1</v>
      </c>
      <c r="E108" s="77" t="s">
        <v>117</v>
      </c>
      <c r="F108" s="271">
        <v>0.56755089230060951</v>
      </c>
      <c r="G108" s="26">
        <v>96.267982352029392</v>
      </c>
      <c r="H108" s="24" t="s">
        <v>117</v>
      </c>
      <c r="I108" s="9" t="s">
        <v>117</v>
      </c>
    </row>
    <row r="109" spans="1:13" x14ac:dyDescent="0.2">
      <c r="A109" s="10">
        <v>1</v>
      </c>
      <c r="B109" s="11" t="s">
        <v>183</v>
      </c>
      <c r="C109" s="9" t="s">
        <v>117</v>
      </c>
      <c r="D109" s="76">
        <v>1</v>
      </c>
      <c r="E109" s="77" t="s">
        <v>117</v>
      </c>
      <c r="F109" s="26">
        <v>1337.25</v>
      </c>
      <c r="G109" s="26">
        <v>1337.25</v>
      </c>
      <c r="H109" s="24" t="s">
        <v>117</v>
      </c>
      <c r="I109" s="9" t="s">
        <v>117</v>
      </c>
    </row>
    <row r="110" spans="1:13" hidden="1" x14ac:dyDescent="0.2">
      <c r="A110" s="10">
        <v>0</v>
      </c>
      <c r="B110" s="11" t="e">
        <v>#N/A</v>
      </c>
      <c r="C110" s="9" t="s">
        <v>117</v>
      </c>
      <c r="D110" s="76" t="s">
        <v>117</v>
      </c>
      <c r="E110" s="77" t="s">
        <v>117</v>
      </c>
      <c r="F110" s="77" t="s">
        <v>117</v>
      </c>
      <c r="G110" s="78" t="s">
        <v>117</v>
      </c>
      <c r="H110" s="9" t="s">
        <v>117</v>
      </c>
      <c r="I110" s="9" t="s">
        <v>117</v>
      </c>
    </row>
    <row r="111" spans="1:13" hidden="1" x14ac:dyDescent="0.2">
      <c r="A111" s="10">
        <v>0</v>
      </c>
      <c r="B111" s="88" t="s">
        <v>185</v>
      </c>
      <c r="C111" s="9" t="s">
        <v>117</v>
      </c>
      <c r="D111" s="76" t="s">
        <v>117</v>
      </c>
      <c r="E111" s="77" t="s">
        <v>117</v>
      </c>
      <c r="F111" s="85" t="s">
        <v>117</v>
      </c>
      <c r="G111" s="89" t="s">
        <v>117</v>
      </c>
      <c r="H111" s="24" t="s">
        <v>117</v>
      </c>
      <c r="I111" s="9" t="s">
        <v>117</v>
      </c>
    </row>
    <row r="112" spans="1:13" x14ac:dyDescent="0.2">
      <c r="A112" s="10">
        <v>1</v>
      </c>
      <c r="B112" s="33" t="s">
        <v>7</v>
      </c>
      <c r="C112" s="34" t="s">
        <v>117</v>
      </c>
      <c r="D112" s="34" t="s">
        <v>117</v>
      </c>
      <c r="E112" s="35"/>
      <c r="F112" s="157" t="s">
        <v>117</v>
      </c>
      <c r="G112" s="36">
        <v>18499.489651731281</v>
      </c>
      <c r="H112" s="35" t="s">
        <v>117</v>
      </c>
      <c r="I112" s="34" t="s">
        <v>117</v>
      </c>
      <c r="L112" s="63" t="e">
        <f>+L94-G105-G106</f>
        <v>#VALUE!</v>
      </c>
      <c r="M112" s="63"/>
    </row>
    <row r="113" spans="1:12" x14ac:dyDescent="0.2">
      <c r="A113" s="10">
        <v>1</v>
      </c>
      <c r="B113" s="33" t="s">
        <v>8</v>
      </c>
      <c r="C113" s="42" t="s">
        <v>117</v>
      </c>
      <c r="D113" s="42" t="s">
        <v>117</v>
      </c>
      <c r="E113" s="41"/>
      <c r="F113" s="158">
        <v>0.73997958606925118</v>
      </c>
      <c r="G113" s="60" t="s">
        <v>117</v>
      </c>
      <c r="H113" s="42" t="s">
        <v>117</v>
      </c>
      <c r="I113" s="42" t="s">
        <v>117</v>
      </c>
      <c r="L113" s="243" t="e">
        <f>L112/G9-F113</f>
        <v>#VALUE!</v>
      </c>
    </row>
    <row r="115" spans="1:12" x14ac:dyDescent="0.2">
      <c r="B115" s="176" t="s">
        <v>57</v>
      </c>
    </row>
  </sheetData>
  <autoFilter ref="A1:H113">
    <filterColumn colId="0">
      <filters>
        <filter val="1"/>
      </filters>
    </filterColumn>
  </autoFilter>
  <phoneticPr fontId="41" type="noConversion"/>
  <conditionalFormatting sqref="E25:E26 D22:D26 F22:I26 E22:E23 D20:I21 C33 D27:I27 I55:I73 D74:I80 I81 D82:I85 I86 D87:I89 I90:I91 I93 D92:I92 D31:I54 C3:I3 D55:H72">
    <cfRule type="cellIs" dxfId="29" priority="1" stopIfTrue="1" operator="equal">
      <formula>0</formula>
    </cfRule>
  </conditionalFormatting>
  <pageMargins left="0.75" right="0.75" top="1" bottom="1" header="0" footer="0"/>
  <pageSetup paperSize="9" scale="94" orientation="portrait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S115"/>
  <sheetViews>
    <sheetView workbookViewId="0"/>
  </sheetViews>
  <sheetFormatPr defaultRowHeight="12" x14ac:dyDescent="0.2"/>
  <cols>
    <col min="1" max="1" width="3.28515625" style="10" customWidth="1"/>
    <col min="2" max="2" width="40.7109375" style="10" customWidth="1"/>
    <col min="3" max="3" width="3.7109375" style="10" customWidth="1"/>
    <col min="4" max="4" width="10.28515625" style="10" bestFit="1" customWidth="1"/>
    <col min="5" max="5" width="4.85546875" style="10" customWidth="1"/>
    <col min="6" max="6" width="9.7109375" style="10" customWidth="1"/>
    <col min="7" max="8" width="9.140625" style="10"/>
    <col min="9" max="9" width="9.140625" style="23"/>
    <col min="10" max="11" width="9.140625" style="10"/>
    <col min="12" max="13" width="9.140625" style="10" hidden="1" customWidth="1"/>
    <col min="14" max="17" width="9.140625" style="10" customWidth="1"/>
    <col min="18" max="16384" width="9.140625" style="10"/>
  </cols>
  <sheetData>
    <row r="1" spans="1:9" x14ac:dyDescent="0.2">
      <c r="C1" s="10">
        <v>2</v>
      </c>
      <c r="D1" s="10">
        <v>3</v>
      </c>
      <c r="F1" s="10">
        <v>6</v>
      </c>
      <c r="G1" s="10">
        <v>7</v>
      </c>
      <c r="H1" s="10">
        <v>8</v>
      </c>
    </row>
    <row r="2" spans="1:9" hidden="1" x14ac:dyDescent="0.2"/>
    <row r="3" spans="1:9" x14ac:dyDescent="0.2">
      <c r="A3" s="10">
        <v>1</v>
      </c>
      <c r="B3" s="95" t="s">
        <v>116</v>
      </c>
      <c r="C3" s="27" t="s">
        <v>117</v>
      </c>
      <c r="D3" s="27" t="s">
        <v>117</v>
      </c>
      <c r="E3" s="27"/>
      <c r="F3" s="27" t="s">
        <v>117</v>
      </c>
      <c r="G3" s="27" t="s">
        <v>117</v>
      </c>
      <c r="H3" s="27" t="s">
        <v>117</v>
      </c>
      <c r="I3" s="27" t="s">
        <v>117</v>
      </c>
    </row>
    <row r="4" spans="1:9" x14ac:dyDescent="0.2">
      <c r="A4" s="10">
        <v>1</v>
      </c>
      <c r="B4" s="95" t="s">
        <v>0</v>
      </c>
      <c r="C4" s="24" t="s">
        <v>117</v>
      </c>
      <c r="D4" s="24" t="s">
        <v>117</v>
      </c>
      <c r="E4" s="24"/>
      <c r="F4" s="24" t="s">
        <v>117</v>
      </c>
      <c r="G4" s="24" t="s">
        <v>117</v>
      </c>
      <c r="H4" s="24" t="s">
        <v>117</v>
      </c>
      <c r="I4" s="25" t="s">
        <v>117</v>
      </c>
    </row>
    <row r="5" spans="1:9" x14ac:dyDescent="0.2">
      <c r="A5" s="10">
        <v>1</v>
      </c>
      <c r="B5" s="24" t="s">
        <v>117</v>
      </c>
      <c r="C5" s="24" t="s">
        <v>117</v>
      </c>
      <c r="D5" s="61" t="s">
        <v>117</v>
      </c>
      <c r="E5" s="62"/>
      <c r="F5" s="62" t="s">
        <v>117</v>
      </c>
      <c r="G5" s="175" t="s">
        <v>118</v>
      </c>
      <c r="H5" s="62"/>
      <c r="I5" s="61" t="s">
        <v>117</v>
      </c>
    </row>
    <row r="6" spans="1:9" x14ac:dyDescent="0.2">
      <c r="A6" s="10">
        <v>1</v>
      </c>
      <c r="B6" s="79" t="s">
        <v>119</v>
      </c>
      <c r="C6" s="24" t="s">
        <v>117</v>
      </c>
      <c r="D6" s="61" t="s">
        <v>117</v>
      </c>
      <c r="E6" s="62"/>
      <c r="F6" s="62" t="s">
        <v>117</v>
      </c>
      <c r="G6" s="62" t="s">
        <v>117</v>
      </c>
      <c r="H6" s="62" t="s">
        <v>117</v>
      </c>
      <c r="I6" s="61" t="s">
        <v>117</v>
      </c>
    </row>
    <row r="7" spans="1:9" x14ac:dyDescent="0.2">
      <c r="A7" s="10">
        <v>1</v>
      </c>
      <c r="B7" s="95" t="s">
        <v>85</v>
      </c>
      <c r="C7" s="24" t="s">
        <v>117</v>
      </c>
      <c r="D7" s="61" t="s">
        <v>117</v>
      </c>
      <c r="E7" s="62"/>
      <c r="F7" s="62" t="s">
        <v>117</v>
      </c>
      <c r="G7" s="62" t="s">
        <v>117</v>
      </c>
      <c r="H7" s="62" t="s">
        <v>117</v>
      </c>
      <c r="I7" s="61" t="s">
        <v>117</v>
      </c>
    </row>
    <row r="8" spans="1:9" x14ac:dyDescent="0.2">
      <c r="A8" s="10">
        <v>1</v>
      </c>
      <c r="B8" s="24" t="s">
        <v>117</v>
      </c>
      <c r="C8" s="24" t="s">
        <v>117</v>
      </c>
      <c r="D8" s="61" t="s">
        <v>117</v>
      </c>
      <c r="E8" s="62"/>
      <c r="F8" s="62" t="s">
        <v>117</v>
      </c>
      <c r="G8" s="62" t="s">
        <v>117</v>
      </c>
      <c r="H8" s="62" t="s">
        <v>117</v>
      </c>
      <c r="I8" s="61" t="s">
        <v>117</v>
      </c>
    </row>
    <row r="9" spans="1:9" x14ac:dyDescent="0.2">
      <c r="A9" s="10">
        <v>1</v>
      </c>
      <c r="B9" s="95" t="s">
        <v>120</v>
      </c>
      <c r="C9" s="95" t="s">
        <v>117</v>
      </c>
      <c r="D9" s="101" t="s">
        <v>117</v>
      </c>
      <c r="E9" s="102"/>
      <c r="F9" s="102" t="s">
        <v>117</v>
      </c>
      <c r="G9" s="144">
        <v>20000</v>
      </c>
      <c r="H9" s="145" t="s">
        <v>1</v>
      </c>
      <c r="I9" s="61" t="s">
        <v>117</v>
      </c>
    </row>
    <row r="10" spans="1:9" x14ac:dyDescent="0.2">
      <c r="A10" s="10">
        <v>1</v>
      </c>
      <c r="B10" s="24" t="s">
        <v>117</v>
      </c>
      <c r="C10" s="24" t="s">
        <v>117</v>
      </c>
      <c r="D10" s="61" t="s">
        <v>117</v>
      </c>
      <c r="E10" s="62"/>
      <c r="F10" s="62" t="s">
        <v>117</v>
      </c>
      <c r="G10" s="96" t="s">
        <v>117</v>
      </c>
      <c r="H10" s="97" t="s">
        <v>117</v>
      </c>
      <c r="I10" s="61" t="s">
        <v>117</v>
      </c>
    </row>
    <row r="11" spans="1:9" x14ac:dyDescent="0.2">
      <c r="A11" s="10">
        <v>1</v>
      </c>
      <c r="B11" s="24" t="s">
        <v>121</v>
      </c>
      <c r="C11" s="24" t="s">
        <v>117</v>
      </c>
      <c r="D11" s="61" t="s">
        <v>117</v>
      </c>
      <c r="E11" s="62"/>
      <c r="F11" s="62" t="s">
        <v>117</v>
      </c>
      <c r="G11" s="96">
        <v>25000</v>
      </c>
      <c r="H11" s="97" t="s">
        <v>1</v>
      </c>
      <c r="I11" s="61" t="s">
        <v>117</v>
      </c>
    </row>
    <row r="12" spans="1:9" x14ac:dyDescent="0.2">
      <c r="A12" s="10">
        <v>1</v>
      </c>
      <c r="B12" s="24" t="s">
        <v>122</v>
      </c>
      <c r="C12" s="24" t="s">
        <v>117</v>
      </c>
      <c r="D12" s="61" t="s">
        <v>117</v>
      </c>
      <c r="E12" s="62"/>
      <c r="F12" s="62" t="s">
        <v>117</v>
      </c>
      <c r="G12" s="40">
        <v>20</v>
      </c>
      <c r="H12" s="73" t="s">
        <v>2</v>
      </c>
      <c r="I12" s="61" t="s">
        <v>117</v>
      </c>
    </row>
    <row r="13" spans="1:9" hidden="1" x14ac:dyDescent="0.2">
      <c r="A13" s="10">
        <v>0</v>
      </c>
      <c r="B13" s="24" t="s">
        <v>117</v>
      </c>
      <c r="C13" s="24" t="s">
        <v>117</v>
      </c>
      <c r="D13" s="61" t="s">
        <v>117</v>
      </c>
      <c r="E13" s="62" t="s">
        <v>117</v>
      </c>
      <c r="F13" s="62" t="s">
        <v>117</v>
      </c>
      <c r="G13" s="62" t="s">
        <v>117</v>
      </c>
      <c r="H13" s="62" t="s">
        <v>117</v>
      </c>
      <c r="I13" s="61" t="s">
        <v>117</v>
      </c>
    </row>
    <row r="14" spans="1:9" x14ac:dyDescent="0.2">
      <c r="A14" s="10">
        <v>1</v>
      </c>
      <c r="B14" s="24" t="s">
        <v>117</v>
      </c>
      <c r="C14" s="24" t="s">
        <v>117</v>
      </c>
      <c r="D14" s="61" t="s">
        <v>117</v>
      </c>
      <c r="E14" s="62"/>
      <c r="F14" s="62" t="s">
        <v>117</v>
      </c>
      <c r="G14" s="40" t="s">
        <v>117</v>
      </c>
      <c r="H14" s="73" t="s">
        <v>117</v>
      </c>
      <c r="I14" s="61" t="s">
        <v>117</v>
      </c>
    </row>
    <row r="15" spans="1:9" x14ac:dyDescent="0.2">
      <c r="A15" s="10">
        <v>1</v>
      </c>
      <c r="B15" s="24" t="s">
        <v>123</v>
      </c>
      <c r="C15" s="24" t="s">
        <v>117</v>
      </c>
      <c r="D15" s="61" t="s">
        <v>117</v>
      </c>
      <c r="E15" s="62"/>
      <c r="F15" s="62" t="s">
        <v>117</v>
      </c>
      <c r="G15" s="248">
        <v>0.5</v>
      </c>
      <c r="H15" s="73" t="s">
        <v>3</v>
      </c>
      <c r="I15" s="61" t="s">
        <v>117</v>
      </c>
    </row>
    <row r="16" spans="1:9" x14ac:dyDescent="0.2">
      <c r="A16" s="10">
        <v>1</v>
      </c>
      <c r="B16" s="24" t="s">
        <v>124</v>
      </c>
      <c r="C16" s="24" t="s">
        <v>117</v>
      </c>
      <c r="D16" s="61" t="s">
        <v>117</v>
      </c>
      <c r="E16" s="62"/>
      <c r="F16" s="62" t="s">
        <v>117</v>
      </c>
      <c r="G16" s="40">
        <v>1</v>
      </c>
      <c r="H16" s="73" t="s">
        <v>125</v>
      </c>
      <c r="I16" s="61" t="s">
        <v>117</v>
      </c>
    </row>
    <row r="17" spans="1:12" x14ac:dyDescent="0.2">
      <c r="A17" s="10">
        <v>1</v>
      </c>
      <c r="B17" s="24" t="s">
        <v>117</v>
      </c>
      <c r="C17" s="24" t="s">
        <v>117</v>
      </c>
      <c r="D17" s="61" t="s">
        <v>117</v>
      </c>
      <c r="E17" s="62"/>
      <c r="F17" s="62" t="s">
        <v>117</v>
      </c>
      <c r="G17" s="40" t="s">
        <v>117</v>
      </c>
      <c r="H17" s="73" t="s">
        <v>117</v>
      </c>
      <c r="I17" s="61" t="s">
        <v>117</v>
      </c>
    </row>
    <row r="18" spans="1:12" x14ac:dyDescent="0.2">
      <c r="A18" s="10">
        <v>1</v>
      </c>
      <c r="B18" s="24" t="s">
        <v>126</v>
      </c>
      <c r="C18" s="25" t="s">
        <v>117</v>
      </c>
      <c r="D18" s="25" t="s">
        <v>117</v>
      </c>
      <c r="E18" s="25" t="s">
        <v>117</v>
      </c>
      <c r="F18" s="25" t="s">
        <v>117</v>
      </c>
      <c r="G18" s="40">
        <v>11.344000000000001</v>
      </c>
      <c r="H18" s="73" t="s">
        <v>2</v>
      </c>
      <c r="I18" s="25" t="s">
        <v>117</v>
      </c>
    </row>
    <row r="19" spans="1:12" x14ac:dyDescent="0.2">
      <c r="A19" s="10">
        <v>1</v>
      </c>
      <c r="B19" s="24" t="s">
        <v>117</v>
      </c>
      <c r="C19" s="25" t="s">
        <v>117</v>
      </c>
      <c r="D19" s="61" t="s">
        <v>117</v>
      </c>
      <c r="E19" s="62" t="s">
        <v>117</v>
      </c>
      <c r="F19" s="62" t="s">
        <v>117</v>
      </c>
      <c r="G19" s="62" t="s">
        <v>117</v>
      </c>
      <c r="H19" s="62" t="s">
        <v>117</v>
      </c>
      <c r="I19" s="61" t="s">
        <v>117</v>
      </c>
    </row>
    <row r="20" spans="1:12" hidden="1" x14ac:dyDescent="0.2">
      <c r="A20" s="10">
        <v>0</v>
      </c>
      <c r="B20" s="24" t="s">
        <v>117</v>
      </c>
      <c r="C20" s="27" t="s">
        <v>117</v>
      </c>
      <c r="D20" s="27" t="s">
        <v>117</v>
      </c>
      <c r="E20" s="24" t="s">
        <v>117</v>
      </c>
      <c r="F20" s="28" t="s">
        <v>117</v>
      </c>
      <c r="G20" s="27" t="s">
        <v>117</v>
      </c>
      <c r="H20" s="24" t="s">
        <v>117</v>
      </c>
      <c r="I20" s="25" t="s">
        <v>117</v>
      </c>
    </row>
    <row r="21" spans="1:12" x14ac:dyDescent="0.2">
      <c r="A21" s="10">
        <v>1</v>
      </c>
      <c r="B21" s="24" t="s">
        <v>128</v>
      </c>
      <c r="C21" s="27" t="s">
        <v>117</v>
      </c>
      <c r="D21" s="27" t="s">
        <v>117</v>
      </c>
      <c r="E21" s="24" t="s">
        <v>117</v>
      </c>
      <c r="F21" s="24" t="s">
        <v>117</v>
      </c>
      <c r="G21" s="200">
        <v>78000</v>
      </c>
      <c r="H21" s="24" t="s">
        <v>129</v>
      </c>
      <c r="I21" s="24" t="s">
        <v>117</v>
      </c>
    </row>
    <row r="22" spans="1:12" hidden="1" x14ac:dyDescent="0.2">
      <c r="A22" s="10">
        <v>0</v>
      </c>
      <c r="B22" s="24" t="s">
        <v>117</v>
      </c>
      <c r="C22" s="27" t="s">
        <v>117</v>
      </c>
      <c r="D22" s="29" t="s">
        <v>117</v>
      </c>
      <c r="E22" s="24" t="s">
        <v>117</v>
      </c>
      <c r="F22" s="28" t="s">
        <v>117</v>
      </c>
      <c r="G22" s="27" t="s">
        <v>117</v>
      </c>
      <c r="H22" s="24" t="s">
        <v>117</v>
      </c>
      <c r="I22" s="24" t="s">
        <v>117</v>
      </c>
    </row>
    <row r="23" spans="1:12" hidden="1" x14ac:dyDescent="0.2">
      <c r="A23" s="10">
        <v>0</v>
      </c>
      <c r="B23" s="24" t="s">
        <v>117</v>
      </c>
      <c r="C23" s="27" t="s">
        <v>117</v>
      </c>
      <c r="D23" s="29" t="s">
        <v>117</v>
      </c>
      <c r="E23" s="24" t="s">
        <v>117</v>
      </c>
      <c r="F23" s="28" t="s">
        <v>117</v>
      </c>
      <c r="G23" s="27" t="s">
        <v>117</v>
      </c>
      <c r="H23" s="24" t="s">
        <v>117</v>
      </c>
      <c r="I23" s="24" t="s">
        <v>117</v>
      </c>
    </row>
    <row r="24" spans="1:12" ht="13.5" hidden="1" x14ac:dyDescent="0.2">
      <c r="A24" s="10">
        <v>0</v>
      </c>
      <c r="B24" s="24" t="s">
        <v>117</v>
      </c>
      <c r="C24" s="27" t="s">
        <v>117</v>
      </c>
      <c r="D24" s="29" t="s">
        <v>117</v>
      </c>
      <c r="E24" s="58" t="s">
        <v>117</v>
      </c>
      <c r="F24" s="28" t="s">
        <v>117</v>
      </c>
      <c r="G24" s="27" t="s">
        <v>117</v>
      </c>
      <c r="H24" s="24" t="s">
        <v>117</v>
      </c>
      <c r="I24" s="24" t="s">
        <v>117</v>
      </c>
    </row>
    <row r="25" spans="1:12" hidden="1" x14ac:dyDescent="0.2">
      <c r="A25" s="10">
        <v>0</v>
      </c>
      <c r="B25" s="24" t="s">
        <v>117</v>
      </c>
      <c r="C25" s="27" t="s">
        <v>117</v>
      </c>
      <c r="D25" s="27" t="s">
        <v>117</v>
      </c>
      <c r="E25" s="24" t="s">
        <v>117</v>
      </c>
      <c r="F25" s="28" t="s">
        <v>117</v>
      </c>
      <c r="G25" s="27" t="s">
        <v>117</v>
      </c>
      <c r="H25" s="24" t="s">
        <v>117</v>
      </c>
      <c r="I25" s="24" t="s">
        <v>117</v>
      </c>
    </row>
    <row r="26" spans="1:12" hidden="1" x14ac:dyDescent="0.2">
      <c r="A26" s="10">
        <v>0</v>
      </c>
      <c r="B26" s="24" t="s">
        <v>117</v>
      </c>
      <c r="C26" s="27" t="s">
        <v>117</v>
      </c>
      <c r="D26" s="29" t="s">
        <v>117</v>
      </c>
      <c r="E26" s="24" t="s">
        <v>117</v>
      </c>
      <c r="F26" s="28" t="s">
        <v>117</v>
      </c>
      <c r="G26" s="27" t="s">
        <v>117</v>
      </c>
      <c r="H26" s="24" t="s">
        <v>117</v>
      </c>
      <c r="I26" s="24" t="s">
        <v>117</v>
      </c>
    </row>
    <row r="27" spans="1:12" hidden="1" x14ac:dyDescent="0.2">
      <c r="A27" s="10">
        <v>0</v>
      </c>
      <c r="B27" s="24" t="s">
        <v>117</v>
      </c>
      <c r="C27" s="27" t="s">
        <v>117</v>
      </c>
      <c r="D27" s="27" t="s">
        <v>117</v>
      </c>
      <c r="E27" s="24" t="s">
        <v>117</v>
      </c>
      <c r="F27" s="28" t="s">
        <v>117</v>
      </c>
      <c r="G27" s="27" t="s">
        <v>117</v>
      </c>
      <c r="H27" s="24" t="s">
        <v>117</v>
      </c>
      <c r="I27" s="24" t="s">
        <v>117</v>
      </c>
    </row>
    <row r="28" spans="1:12" x14ac:dyDescent="0.2">
      <c r="A28" s="10">
        <v>1</v>
      </c>
      <c r="B28" s="24"/>
      <c r="C28" s="27" t="s">
        <v>117</v>
      </c>
      <c r="D28" s="61" t="s">
        <v>117</v>
      </c>
      <c r="E28" s="62"/>
      <c r="F28" s="62" t="s">
        <v>117</v>
      </c>
      <c r="G28" s="62" t="s">
        <v>117</v>
      </c>
      <c r="H28" s="62" t="s">
        <v>117</v>
      </c>
      <c r="I28" s="61" t="s">
        <v>117</v>
      </c>
      <c r="L28" s="10" t="s">
        <v>9</v>
      </c>
    </row>
    <row r="29" spans="1:12" x14ac:dyDescent="0.2">
      <c r="A29" s="10">
        <v>1</v>
      </c>
      <c r="B29" s="159">
        <v>0</v>
      </c>
      <c r="C29" s="160" t="s">
        <v>117</v>
      </c>
      <c r="D29" s="161" t="s">
        <v>130</v>
      </c>
      <c r="E29" s="162"/>
      <c r="F29" s="162" t="s">
        <v>131</v>
      </c>
      <c r="G29" s="162" t="s">
        <v>132</v>
      </c>
      <c r="H29" s="162" t="s">
        <v>117</v>
      </c>
      <c r="I29" s="161" t="s">
        <v>133</v>
      </c>
    </row>
    <row r="30" spans="1:12" x14ac:dyDescent="0.2">
      <c r="A30" s="10">
        <v>1</v>
      </c>
      <c r="B30" s="163" t="s">
        <v>134</v>
      </c>
      <c r="C30" s="164" t="s">
        <v>117</v>
      </c>
      <c r="D30" s="165" t="s">
        <v>3</v>
      </c>
      <c r="E30" s="165"/>
      <c r="F30" s="165" t="s">
        <v>135</v>
      </c>
      <c r="G30" s="165" t="s">
        <v>108</v>
      </c>
      <c r="H30" s="165" t="s">
        <v>117</v>
      </c>
      <c r="I30" s="166" t="s">
        <v>136</v>
      </c>
    </row>
    <row r="31" spans="1:12" hidden="1" x14ac:dyDescent="0.2">
      <c r="A31" s="10">
        <v>0</v>
      </c>
      <c r="B31" s="32" t="s">
        <v>137</v>
      </c>
      <c r="C31" s="27" t="s">
        <v>117</v>
      </c>
      <c r="D31" s="27" t="s">
        <v>117</v>
      </c>
      <c r="E31" s="27"/>
      <c r="F31" s="27" t="s">
        <v>117</v>
      </c>
      <c r="G31" s="27" t="s">
        <v>117</v>
      </c>
      <c r="H31" s="27" t="s">
        <v>117</v>
      </c>
      <c r="I31" s="27" t="s">
        <v>117</v>
      </c>
      <c r="L31" s="63" t="str">
        <f>+H31</f>
        <v/>
      </c>
    </row>
    <row r="32" spans="1:12" hidden="1" x14ac:dyDescent="0.2">
      <c r="A32" s="10">
        <v>0</v>
      </c>
      <c r="B32" s="11" t="s">
        <v>274</v>
      </c>
      <c r="C32" s="75" t="s">
        <v>117</v>
      </c>
      <c r="D32" s="7" t="s">
        <v>117</v>
      </c>
      <c r="E32" s="9" t="s">
        <v>117</v>
      </c>
      <c r="F32" s="81" t="s">
        <v>117</v>
      </c>
      <c r="G32" s="24" t="s">
        <v>117</v>
      </c>
      <c r="H32" s="24" t="s">
        <v>117</v>
      </c>
      <c r="I32" s="24" t="s">
        <v>117</v>
      </c>
    </row>
    <row r="33" spans="1:19" x14ac:dyDescent="0.2">
      <c r="A33" s="10">
        <v>1</v>
      </c>
      <c r="B33" s="43" t="s">
        <v>140</v>
      </c>
      <c r="C33" s="91" t="s">
        <v>117</v>
      </c>
      <c r="D33" s="92" t="s">
        <v>117</v>
      </c>
      <c r="E33" s="91"/>
      <c r="F33" s="91" t="s">
        <v>117</v>
      </c>
      <c r="G33" s="91" t="s">
        <v>117</v>
      </c>
      <c r="H33" s="91">
        <v>6771.8905765607024</v>
      </c>
      <c r="I33" s="91" t="s">
        <v>117</v>
      </c>
      <c r="L33" s="10">
        <f>SUBTOTAL(9,G34:G50)</f>
        <v>6771.8905765607033</v>
      </c>
    </row>
    <row r="34" spans="1:19" x14ac:dyDescent="0.2">
      <c r="A34" s="10">
        <v>1</v>
      </c>
      <c r="B34" s="26" t="s">
        <v>141</v>
      </c>
      <c r="C34" s="27" t="s">
        <v>117</v>
      </c>
      <c r="D34" s="27">
        <v>78000</v>
      </c>
      <c r="E34" s="27"/>
      <c r="F34" s="71">
        <v>1.54E-2</v>
      </c>
      <c r="G34" s="27">
        <v>1201.2</v>
      </c>
      <c r="H34" s="27" t="s">
        <v>117</v>
      </c>
      <c r="I34" s="27">
        <v>5.6324146742719163</v>
      </c>
      <c r="K34" s="63"/>
      <c r="S34" s="63"/>
    </row>
    <row r="35" spans="1:19" x14ac:dyDescent="0.2">
      <c r="A35" s="10">
        <v>1</v>
      </c>
      <c r="B35" s="26" t="s">
        <v>142</v>
      </c>
      <c r="C35" s="27" t="s">
        <v>117</v>
      </c>
      <c r="D35" s="27">
        <v>78000</v>
      </c>
      <c r="E35" s="27"/>
      <c r="F35" s="71">
        <v>2.5399999999999999E-2</v>
      </c>
      <c r="G35" s="27">
        <v>1981.1999999999998</v>
      </c>
      <c r="H35" s="27" t="s">
        <v>117</v>
      </c>
      <c r="I35" s="27">
        <v>9.2898268004225102</v>
      </c>
    </row>
    <row r="36" spans="1:19" x14ac:dyDescent="0.2">
      <c r="A36" s="10">
        <v>1</v>
      </c>
      <c r="B36" s="26" t="s">
        <v>143</v>
      </c>
      <c r="C36" s="27" t="s">
        <v>117</v>
      </c>
      <c r="D36" s="27">
        <v>2</v>
      </c>
      <c r="E36" s="27"/>
      <c r="F36" s="71">
        <v>4.76</v>
      </c>
      <c r="G36" s="27">
        <v>9.52</v>
      </c>
      <c r="H36" s="27" t="s">
        <v>117</v>
      </c>
      <c r="I36" s="27">
        <v>4.4639183898658542E-2</v>
      </c>
    </row>
    <row r="37" spans="1:19" x14ac:dyDescent="0.2">
      <c r="A37" s="10">
        <v>1</v>
      </c>
      <c r="B37" s="26" t="s">
        <v>144</v>
      </c>
      <c r="C37" s="27" t="s">
        <v>117</v>
      </c>
      <c r="D37" s="27">
        <v>1.3</v>
      </c>
      <c r="E37" s="27"/>
      <c r="F37" s="71">
        <v>5.76</v>
      </c>
      <c r="G37" s="27">
        <v>7.4879999999999995</v>
      </c>
      <c r="H37" s="27" t="s">
        <v>117</v>
      </c>
      <c r="I37" s="27">
        <v>3.5111156411045709E-2</v>
      </c>
    </row>
    <row r="38" spans="1:19" x14ac:dyDescent="0.2">
      <c r="A38" s="10">
        <v>1</v>
      </c>
      <c r="B38" s="11" t="s">
        <v>146</v>
      </c>
      <c r="C38" s="75" t="s">
        <v>117</v>
      </c>
      <c r="D38" s="27">
        <v>655.63252105784704</v>
      </c>
      <c r="E38" s="9" t="s">
        <v>117</v>
      </c>
      <c r="F38" s="28">
        <v>0.30462436191204301</v>
      </c>
      <c r="G38" s="27">
        <v>199.72163837603077</v>
      </c>
      <c r="H38" s="24" t="s">
        <v>117</v>
      </c>
      <c r="I38" s="24">
        <v>0.93649274621943457</v>
      </c>
    </row>
    <row r="39" spans="1:19" hidden="1" x14ac:dyDescent="0.2">
      <c r="A39" s="10">
        <v>0</v>
      </c>
      <c r="B39" s="11" t="s">
        <v>53</v>
      </c>
      <c r="C39" s="75" t="s">
        <v>117</v>
      </c>
      <c r="D39" s="82">
        <v>84.962500000000006</v>
      </c>
      <c r="E39" s="9" t="s">
        <v>117</v>
      </c>
      <c r="F39" s="13" t="s">
        <v>117</v>
      </c>
      <c r="G39" s="27" t="s">
        <v>117</v>
      </c>
      <c r="H39" s="24" t="s">
        <v>117</v>
      </c>
      <c r="I39" s="24" t="s">
        <v>117</v>
      </c>
    </row>
    <row r="40" spans="1:19" hidden="1" x14ac:dyDescent="0.2">
      <c r="A40" s="10">
        <v>0</v>
      </c>
      <c r="B40" s="11" t="s">
        <v>12</v>
      </c>
      <c r="C40" s="75" t="s">
        <v>117</v>
      </c>
      <c r="D40" s="82">
        <v>33.978749999999998</v>
      </c>
      <c r="E40" s="9" t="s">
        <v>117</v>
      </c>
      <c r="F40" s="13" t="s">
        <v>117</v>
      </c>
      <c r="G40" s="27" t="s">
        <v>117</v>
      </c>
      <c r="H40" s="24" t="s">
        <v>117</v>
      </c>
      <c r="I40" s="24" t="s">
        <v>117</v>
      </c>
    </row>
    <row r="41" spans="1:19" hidden="1" x14ac:dyDescent="0.2">
      <c r="A41" s="10">
        <v>0</v>
      </c>
      <c r="B41" s="26" t="s">
        <v>54</v>
      </c>
      <c r="C41" s="27" t="s">
        <v>117</v>
      </c>
      <c r="D41" s="27">
        <v>136.03800000000001</v>
      </c>
      <c r="E41" s="27" t="s">
        <v>117</v>
      </c>
      <c r="F41" s="70" t="s">
        <v>117</v>
      </c>
      <c r="G41" s="27" t="s">
        <v>117</v>
      </c>
      <c r="H41" s="27" t="s">
        <v>117</v>
      </c>
      <c r="I41" s="27" t="s">
        <v>117</v>
      </c>
    </row>
    <row r="42" spans="1:19" x14ac:dyDescent="0.2">
      <c r="A42" s="10">
        <v>1</v>
      </c>
      <c r="B42" s="26" t="s">
        <v>147</v>
      </c>
      <c r="C42" s="27" t="s">
        <v>117</v>
      </c>
      <c r="D42" s="27" t="s">
        <v>117</v>
      </c>
      <c r="E42" s="27" t="s">
        <v>117</v>
      </c>
      <c r="F42" s="71" t="s">
        <v>117</v>
      </c>
      <c r="G42" s="27">
        <v>652.80364999999983</v>
      </c>
      <c r="H42" s="27" t="s">
        <v>117</v>
      </c>
      <c r="I42" s="27">
        <v>3.0609897250068823</v>
      </c>
    </row>
    <row r="43" spans="1:19" hidden="1" x14ac:dyDescent="0.2">
      <c r="A43" s="10">
        <v>0</v>
      </c>
      <c r="B43" s="26" t="s">
        <v>216</v>
      </c>
      <c r="C43" s="27" t="s">
        <v>117</v>
      </c>
      <c r="D43" s="27">
        <v>0.4</v>
      </c>
      <c r="E43" s="27"/>
      <c r="F43" s="71">
        <v>200.94</v>
      </c>
      <c r="G43" s="27">
        <v>80.376000000000005</v>
      </c>
      <c r="H43" s="27" t="s">
        <v>117</v>
      </c>
      <c r="I43" s="27">
        <v>0.37688225263010289</v>
      </c>
    </row>
    <row r="44" spans="1:19" hidden="1" x14ac:dyDescent="0.2">
      <c r="A44" s="10">
        <v>0</v>
      </c>
      <c r="B44" s="26" t="s">
        <v>153</v>
      </c>
      <c r="C44" s="27" t="s">
        <v>117</v>
      </c>
      <c r="D44" s="27">
        <v>1.5</v>
      </c>
      <c r="E44" s="27"/>
      <c r="F44" s="71">
        <v>64.89</v>
      </c>
      <c r="G44" s="27">
        <v>97.335000000000008</v>
      </c>
      <c r="H44" s="27" t="s">
        <v>117</v>
      </c>
      <c r="I44" s="27">
        <v>0.4564028324344464</v>
      </c>
    </row>
    <row r="45" spans="1:19" hidden="1" x14ac:dyDescent="0.2">
      <c r="A45" s="10">
        <v>0</v>
      </c>
      <c r="B45" s="26" t="s">
        <v>264</v>
      </c>
      <c r="C45" s="27" t="s">
        <v>117</v>
      </c>
      <c r="D45" s="27">
        <v>5</v>
      </c>
      <c r="E45" s="27"/>
      <c r="F45" s="71">
        <v>39.655000000000001</v>
      </c>
      <c r="G45" s="27">
        <v>198.27500000000001</v>
      </c>
      <c r="H45" s="27" t="s">
        <v>117</v>
      </c>
      <c r="I45" s="27">
        <v>0.92970947347757593</v>
      </c>
    </row>
    <row r="46" spans="1:19" hidden="1" x14ac:dyDescent="0.2">
      <c r="A46" s="10">
        <v>0</v>
      </c>
      <c r="B46" s="26" t="s">
        <v>154</v>
      </c>
      <c r="C46" s="27" t="s">
        <v>117</v>
      </c>
      <c r="D46" s="27">
        <v>1.5</v>
      </c>
      <c r="E46" s="27"/>
      <c r="F46" s="71">
        <v>44.083999999999996</v>
      </c>
      <c r="G46" s="27">
        <v>66.125999999999991</v>
      </c>
      <c r="H46" s="27" t="s">
        <v>117</v>
      </c>
      <c r="I46" s="27">
        <v>0.3100641464792746</v>
      </c>
    </row>
    <row r="47" spans="1:19" hidden="1" x14ac:dyDescent="0.2">
      <c r="A47" s="10">
        <v>0</v>
      </c>
      <c r="B47" s="26" t="s">
        <v>196</v>
      </c>
      <c r="C47" s="27" t="s">
        <v>117</v>
      </c>
      <c r="D47" s="27">
        <v>1.5</v>
      </c>
      <c r="E47" s="27"/>
      <c r="F47" s="71">
        <v>140.46110000000002</v>
      </c>
      <c r="G47" s="27">
        <v>210.69165000000004</v>
      </c>
      <c r="H47" s="27" t="s">
        <v>117</v>
      </c>
      <c r="I47" s="27">
        <v>0.98793101998548349</v>
      </c>
    </row>
    <row r="48" spans="1:19" x14ac:dyDescent="0.2">
      <c r="A48" s="10">
        <v>1</v>
      </c>
      <c r="B48" s="26" t="s">
        <v>218</v>
      </c>
      <c r="C48" s="27" t="s">
        <v>117</v>
      </c>
      <c r="D48" s="27">
        <v>6300</v>
      </c>
      <c r="E48" s="27"/>
      <c r="F48" s="71">
        <v>5.9697E-2</v>
      </c>
      <c r="G48" s="27">
        <v>376.09109999999998</v>
      </c>
      <c r="H48" s="27" t="s">
        <v>117</v>
      </c>
      <c r="I48" s="27">
        <v>1.7634873713811741</v>
      </c>
    </row>
    <row r="49" spans="1:12" x14ac:dyDescent="0.2">
      <c r="A49" s="10">
        <v>1</v>
      </c>
      <c r="B49" s="26" t="s">
        <v>156</v>
      </c>
      <c r="C49" s="27" t="s">
        <v>117</v>
      </c>
      <c r="D49" s="27">
        <v>3077</v>
      </c>
      <c r="E49" s="27"/>
      <c r="F49" s="71">
        <v>0.56279999999999997</v>
      </c>
      <c r="G49" s="27">
        <v>1731.7356</v>
      </c>
      <c r="H49" s="27" t="s">
        <v>117</v>
      </c>
      <c r="I49" s="27">
        <v>8.1200907470854808</v>
      </c>
    </row>
    <row r="50" spans="1:12" x14ac:dyDescent="0.2">
      <c r="A50" s="10">
        <v>1</v>
      </c>
      <c r="B50" s="26" t="s">
        <v>219</v>
      </c>
      <c r="C50" s="27" t="s">
        <v>117</v>
      </c>
      <c r="D50" s="27">
        <v>12600</v>
      </c>
      <c r="E50" s="27"/>
      <c r="F50" s="71">
        <v>4.8581792713069338E-2</v>
      </c>
      <c r="G50" s="27">
        <v>612.13058818467368</v>
      </c>
      <c r="H50" s="91" t="s">
        <v>117</v>
      </c>
      <c r="I50" s="91">
        <v>2.8702741487363097</v>
      </c>
      <c r="L50" s="10">
        <f>SUBTOTAL(9,G51:G74)</f>
        <v>7199.0024819778673</v>
      </c>
    </row>
    <row r="51" spans="1:12" x14ac:dyDescent="0.2">
      <c r="A51" s="10">
        <v>1</v>
      </c>
      <c r="B51" s="43" t="s">
        <v>157</v>
      </c>
      <c r="C51" s="91" t="s">
        <v>117</v>
      </c>
      <c r="D51" s="91" t="s">
        <v>117</v>
      </c>
      <c r="E51" s="91"/>
      <c r="F51" s="93" t="s">
        <v>117</v>
      </c>
      <c r="G51" s="91" t="s">
        <v>117</v>
      </c>
      <c r="H51" s="91">
        <v>7199.0024819778673</v>
      </c>
      <c r="I51" s="91" t="s">
        <v>117</v>
      </c>
      <c r="L51" s="63"/>
    </row>
    <row r="52" spans="1:12" x14ac:dyDescent="0.2">
      <c r="A52" s="10">
        <v>1</v>
      </c>
      <c r="B52" s="26" t="s">
        <v>158</v>
      </c>
      <c r="C52" s="27" t="s">
        <v>117</v>
      </c>
      <c r="D52" s="27">
        <v>1</v>
      </c>
      <c r="E52" s="27"/>
      <c r="F52" s="72">
        <v>45</v>
      </c>
      <c r="G52" s="27">
        <v>45</v>
      </c>
      <c r="H52" s="27" t="s">
        <v>117</v>
      </c>
      <c r="I52" s="27">
        <v>0.2110045457394574</v>
      </c>
    </row>
    <row r="53" spans="1:12" x14ac:dyDescent="0.2">
      <c r="A53" s="10">
        <v>1</v>
      </c>
      <c r="B53" s="26" t="s">
        <v>220</v>
      </c>
      <c r="C53" s="27" t="s">
        <v>117</v>
      </c>
      <c r="D53" s="27">
        <v>900</v>
      </c>
      <c r="E53" s="27"/>
      <c r="F53" s="71">
        <v>0.1396</v>
      </c>
      <c r="G53" s="27">
        <v>125.64</v>
      </c>
      <c r="H53" s="27" t="s">
        <v>117</v>
      </c>
      <c r="I53" s="27">
        <v>0.58912469170456505</v>
      </c>
    </row>
    <row r="54" spans="1:12" x14ac:dyDescent="0.2">
      <c r="A54" s="10">
        <v>1</v>
      </c>
      <c r="B54" s="26" t="s">
        <v>159</v>
      </c>
      <c r="C54" s="27" t="s">
        <v>117</v>
      </c>
      <c r="D54" s="27">
        <v>195</v>
      </c>
      <c r="E54" s="27"/>
      <c r="F54" s="72">
        <v>0.2</v>
      </c>
      <c r="G54" s="27">
        <v>39</v>
      </c>
      <c r="H54" s="27" t="s">
        <v>117</v>
      </c>
      <c r="I54" s="27">
        <v>0.18287060630752974</v>
      </c>
    </row>
    <row r="55" spans="1:12" x14ac:dyDescent="0.2">
      <c r="A55" s="10">
        <v>1</v>
      </c>
      <c r="B55" s="11" t="s">
        <v>160</v>
      </c>
      <c r="C55" s="75" t="s">
        <v>117</v>
      </c>
      <c r="D55" s="27">
        <v>1200000</v>
      </c>
      <c r="E55" s="9" t="s">
        <v>117</v>
      </c>
      <c r="F55" s="28">
        <v>2.5000000000000001E-4</v>
      </c>
      <c r="G55" s="27">
        <v>300</v>
      </c>
      <c r="H55" s="9" t="s">
        <v>117</v>
      </c>
      <c r="I55" s="24">
        <v>1.4066969715963826</v>
      </c>
    </row>
    <row r="56" spans="1:12" x14ac:dyDescent="0.2">
      <c r="A56" s="10">
        <v>1</v>
      </c>
      <c r="B56" s="11" t="s">
        <v>161</v>
      </c>
      <c r="C56" s="75" t="s">
        <v>117</v>
      </c>
      <c r="D56" s="27">
        <v>20000</v>
      </c>
      <c r="E56" s="9" t="s">
        <v>117</v>
      </c>
      <c r="F56" s="28">
        <v>0.1</v>
      </c>
      <c r="G56" s="27">
        <v>2000</v>
      </c>
      <c r="H56" s="9" t="s">
        <v>117</v>
      </c>
      <c r="I56" s="24">
        <v>9.3779798106425503</v>
      </c>
    </row>
    <row r="57" spans="1:12" x14ac:dyDescent="0.2">
      <c r="A57" s="10">
        <v>1</v>
      </c>
      <c r="B57" s="11" t="s">
        <v>162</v>
      </c>
      <c r="C57" s="75" t="s">
        <v>117</v>
      </c>
      <c r="D57" s="7">
        <v>833.40909090909099</v>
      </c>
      <c r="E57" s="9" t="s">
        <v>117</v>
      </c>
      <c r="F57" s="9">
        <v>4.5353448275862052</v>
      </c>
      <c r="G57" s="27">
        <v>3779.7976097178671</v>
      </c>
      <c r="H57" s="9" t="s">
        <v>117</v>
      </c>
      <c r="I57" s="24">
        <v>17.723432836124566</v>
      </c>
    </row>
    <row r="58" spans="1:12" hidden="1" x14ac:dyDescent="0.2">
      <c r="A58" s="10">
        <v>0</v>
      </c>
      <c r="B58" s="11">
        <v>0</v>
      </c>
      <c r="C58" s="75" t="s">
        <v>117</v>
      </c>
      <c r="D58" s="7" t="s">
        <v>117</v>
      </c>
      <c r="E58" s="9" t="s">
        <v>117</v>
      </c>
      <c r="F58" s="9" t="s">
        <v>117</v>
      </c>
      <c r="G58" s="27" t="s">
        <v>117</v>
      </c>
      <c r="H58" s="9" t="s">
        <v>117</v>
      </c>
      <c r="I58" s="24" t="s">
        <v>117</v>
      </c>
    </row>
    <row r="59" spans="1:12" hidden="1" x14ac:dyDescent="0.2">
      <c r="A59" s="10">
        <v>0</v>
      </c>
      <c r="B59" s="11">
        <v>0</v>
      </c>
      <c r="C59" s="75" t="s">
        <v>117</v>
      </c>
      <c r="D59" s="7" t="s">
        <v>117</v>
      </c>
      <c r="E59" s="9" t="s">
        <v>117</v>
      </c>
      <c r="F59" s="9" t="s">
        <v>117</v>
      </c>
      <c r="G59" s="27" t="s">
        <v>117</v>
      </c>
      <c r="H59" s="9" t="s">
        <v>117</v>
      </c>
      <c r="I59" s="24" t="s">
        <v>117</v>
      </c>
    </row>
    <row r="60" spans="1:12" hidden="1" x14ac:dyDescent="0.2">
      <c r="A60" s="10">
        <v>0</v>
      </c>
      <c r="B60" s="11">
        <v>0</v>
      </c>
      <c r="C60" s="75" t="s">
        <v>117</v>
      </c>
      <c r="D60" s="7" t="s">
        <v>117</v>
      </c>
      <c r="E60" s="9" t="s">
        <v>117</v>
      </c>
      <c r="F60" s="9" t="s">
        <v>117</v>
      </c>
      <c r="G60" s="27" t="s">
        <v>117</v>
      </c>
      <c r="H60" s="9" t="s">
        <v>117</v>
      </c>
      <c r="I60" s="24" t="s">
        <v>117</v>
      </c>
    </row>
    <row r="61" spans="1:12" hidden="1" x14ac:dyDescent="0.2">
      <c r="A61" s="10">
        <v>0</v>
      </c>
      <c r="B61" s="11">
        <v>0</v>
      </c>
      <c r="C61" s="75" t="s">
        <v>117</v>
      </c>
      <c r="D61" s="7" t="s">
        <v>117</v>
      </c>
      <c r="E61" s="9" t="s">
        <v>117</v>
      </c>
      <c r="F61" s="9" t="s">
        <v>117</v>
      </c>
      <c r="G61" s="27" t="s">
        <v>117</v>
      </c>
      <c r="H61" s="9" t="s">
        <v>117</v>
      </c>
      <c r="I61" s="24" t="s">
        <v>117</v>
      </c>
    </row>
    <row r="62" spans="1:12" hidden="1" x14ac:dyDescent="0.2">
      <c r="A62" s="10">
        <v>0</v>
      </c>
      <c r="B62" s="11">
        <v>0</v>
      </c>
      <c r="C62" s="75" t="s">
        <v>117</v>
      </c>
      <c r="D62" s="7" t="s">
        <v>117</v>
      </c>
      <c r="E62" s="9" t="s">
        <v>117</v>
      </c>
      <c r="F62" s="9" t="s">
        <v>117</v>
      </c>
      <c r="G62" s="27" t="s">
        <v>117</v>
      </c>
      <c r="H62" s="9" t="s">
        <v>117</v>
      </c>
      <c r="I62" s="24" t="s">
        <v>117</v>
      </c>
    </row>
    <row r="63" spans="1:12" hidden="1" x14ac:dyDescent="0.2">
      <c r="A63" s="10">
        <v>0</v>
      </c>
      <c r="B63" s="11">
        <v>0</v>
      </c>
      <c r="C63" s="75" t="s">
        <v>117</v>
      </c>
      <c r="D63" s="7" t="s">
        <v>117</v>
      </c>
      <c r="E63" s="9" t="s">
        <v>117</v>
      </c>
      <c r="F63" s="9" t="s">
        <v>117</v>
      </c>
      <c r="G63" s="27" t="s">
        <v>117</v>
      </c>
      <c r="H63" s="9" t="s">
        <v>117</v>
      </c>
      <c r="I63" s="24" t="s">
        <v>117</v>
      </c>
    </row>
    <row r="64" spans="1:12" hidden="1" x14ac:dyDescent="0.2">
      <c r="A64" s="10">
        <v>0</v>
      </c>
      <c r="B64" s="11">
        <v>0</v>
      </c>
      <c r="C64" s="75" t="s">
        <v>117</v>
      </c>
      <c r="D64" s="7" t="s">
        <v>117</v>
      </c>
      <c r="E64" s="9" t="s">
        <v>117</v>
      </c>
      <c r="F64" s="9" t="s">
        <v>117</v>
      </c>
      <c r="G64" s="27" t="s">
        <v>117</v>
      </c>
      <c r="H64" s="9" t="s">
        <v>117</v>
      </c>
      <c r="I64" s="24" t="s">
        <v>117</v>
      </c>
    </row>
    <row r="65" spans="1:12" hidden="1" x14ac:dyDescent="0.2">
      <c r="A65" s="10">
        <v>0</v>
      </c>
      <c r="B65" s="11">
        <v>0</v>
      </c>
      <c r="C65" s="75" t="s">
        <v>117</v>
      </c>
      <c r="D65" s="7" t="s">
        <v>117</v>
      </c>
      <c r="E65" s="9" t="s">
        <v>117</v>
      </c>
      <c r="F65" s="9" t="s">
        <v>117</v>
      </c>
      <c r="G65" s="27" t="s">
        <v>117</v>
      </c>
      <c r="H65" s="9" t="s">
        <v>117</v>
      </c>
      <c r="I65" s="24" t="s">
        <v>117</v>
      </c>
    </row>
    <row r="66" spans="1:12" hidden="1" x14ac:dyDescent="0.2">
      <c r="A66" s="10">
        <v>0</v>
      </c>
      <c r="B66" s="11">
        <v>0</v>
      </c>
      <c r="C66" s="75" t="s">
        <v>117</v>
      </c>
      <c r="D66" s="7" t="s">
        <v>117</v>
      </c>
      <c r="E66" s="9" t="s">
        <v>117</v>
      </c>
      <c r="F66" s="9" t="s">
        <v>117</v>
      </c>
      <c r="G66" s="27" t="s">
        <v>117</v>
      </c>
      <c r="H66" s="9" t="s">
        <v>117</v>
      </c>
      <c r="I66" s="24" t="s">
        <v>117</v>
      </c>
    </row>
    <row r="67" spans="1:12" hidden="1" x14ac:dyDescent="0.2">
      <c r="A67" s="10">
        <v>0</v>
      </c>
      <c r="B67" s="11">
        <v>0</v>
      </c>
      <c r="C67" s="75" t="s">
        <v>117</v>
      </c>
      <c r="D67" s="7" t="s">
        <v>117</v>
      </c>
      <c r="E67" s="9" t="s">
        <v>117</v>
      </c>
      <c r="F67" s="9" t="s">
        <v>117</v>
      </c>
      <c r="G67" s="27" t="s">
        <v>117</v>
      </c>
      <c r="H67" s="9" t="s">
        <v>117</v>
      </c>
      <c r="I67" s="24" t="s">
        <v>117</v>
      </c>
    </row>
    <row r="68" spans="1:12" hidden="1" x14ac:dyDescent="0.2">
      <c r="A68" s="10">
        <v>0</v>
      </c>
      <c r="B68" s="11">
        <v>0</v>
      </c>
      <c r="C68" s="75" t="s">
        <v>117</v>
      </c>
      <c r="D68" s="7" t="s">
        <v>117</v>
      </c>
      <c r="E68" s="9" t="s">
        <v>117</v>
      </c>
      <c r="F68" s="9" t="s">
        <v>117</v>
      </c>
      <c r="G68" s="27" t="s">
        <v>117</v>
      </c>
      <c r="H68" s="9" t="s">
        <v>117</v>
      </c>
      <c r="I68" s="24" t="s">
        <v>117</v>
      </c>
    </row>
    <row r="69" spans="1:12" hidden="1" x14ac:dyDescent="0.2">
      <c r="A69" s="10">
        <v>0</v>
      </c>
      <c r="B69" s="11">
        <v>0</v>
      </c>
      <c r="C69" s="75" t="s">
        <v>117</v>
      </c>
      <c r="D69" s="7" t="s">
        <v>117</v>
      </c>
      <c r="E69" s="9" t="s">
        <v>117</v>
      </c>
      <c r="F69" s="9" t="s">
        <v>117</v>
      </c>
      <c r="G69" s="27" t="s">
        <v>117</v>
      </c>
      <c r="H69" s="9" t="s">
        <v>117</v>
      </c>
      <c r="I69" s="24" t="s">
        <v>117</v>
      </c>
    </row>
    <row r="70" spans="1:12" hidden="1" x14ac:dyDescent="0.2">
      <c r="A70" s="10">
        <v>0</v>
      </c>
      <c r="B70" s="11">
        <v>0</v>
      </c>
      <c r="C70" s="75" t="s">
        <v>117</v>
      </c>
      <c r="D70" s="7" t="s">
        <v>117</v>
      </c>
      <c r="E70" s="9" t="s">
        <v>117</v>
      </c>
      <c r="F70" s="9" t="s">
        <v>117</v>
      </c>
      <c r="G70" s="27" t="s">
        <v>117</v>
      </c>
      <c r="H70" s="9" t="s">
        <v>117</v>
      </c>
      <c r="I70" s="24" t="s">
        <v>117</v>
      </c>
    </row>
    <row r="71" spans="1:12" hidden="1" x14ac:dyDescent="0.2">
      <c r="A71" s="10">
        <v>0</v>
      </c>
      <c r="B71" s="11">
        <v>0</v>
      </c>
      <c r="C71" s="75" t="s">
        <v>117</v>
      </c>
      <c r="D71" s="7" t="s">
        <v>117</v>
      </c>
      <c r="E71" s="9" t="s">
        <v>117</v>
      </c>
      <c r="F71" s="9" t="s">
        <v>117</v>
      </c>
      <c r="G71" s="27" t="s">
        <v>117</v>
      </c>
      <c r="H71" s="9" t="s">
        <v>117</v>
      </c>
      <c r="I71" s="24" t="s">
        <v>117</v>
      </c>
    </row>
    <row r="72" spans="1:12" hidden="1" x14ac:dyDescent="0.2">
      <c r="A72" s="10">
        <v>0</v>
      </c>
      <c r="B72" s="11">
        <v>0</v>
      </c>
      <c r="C72" s="75" t="s">
        <v>117</v>
      </c>
      <c r="D72" s="7" t="s">
        <v>117</v>
      </c>
      <c r="E72" s="9" t="s">
        <v>117</v>
      </c>
      <c r="F72" s="9" t="s">
        <v>117</v>
      </c>
      <c r="G72" s="27" t="s">
        <v>117</v>
      </c>
      <c r="H72" s="9" t="s">
        <v>117</v>
      </c>
      <c r="I72" s="24" t="s">
        <v>117</v>
      </c>
    </row>
    <row r="73" spans="1:12" x14ac:dyDescent="0.2">
      <c r="A73" s="10">
        <v>1</v>
      </c>
      <c r="B73" s="11" t="s">
        <v>163</v>
      </c>
      <c r="C73" s="9" t="s">
        <v>117</v>
      </c>
      <c r="D73" s="26" t="s">
        <v>117</v>
      </c>
      <c r="E73" s="77" t="s">
        <v>117</v>
      </c>
      <c r="F73" s="71" t="s">
        <v>117</v>
      </c>
      <c r="G73" s="27">
        <v>907.52</v>
      </c>
      <c r="H73" s="24" t="s">
        <v>117</v>
      </c>
      <c r="I73" s="24">
        <v>4.2553521188771644</v>
      </c>
    </row>
    <row r="74" spans="1:12" x14ac:dyDescent="0.2">
      <c r="A74" s="10">
        <v>1</v>
      </c>
      <c r="B74" s="26" t="s">
        <v>164</v>
      </c>
      <c r="C74" s="24" t="s">
        <v>117</v>
      </c>
      <c r="D74" s="27" t="s">
        <v>117</v>
      </c>
      <c r="E74" s="27"/>
      <c r="F74" s="71" t="s">
        <v>117</v>
      </c>
      <c r="G74" s="27">
        <v>2.04487226</v>
      </c>
      <c r="H74" s="27" t="s">
        <v>117</v>
      </c>
      <c r="I74" s="27">
        <v>9.5883853848115017E-3</v>
      </c>
    </row>
    <row r="75" spans="1:12" x14ac:dyDescent="0.2">
      <c r="A75" s="10">
        <v>1</v>
      </c>
      <c r="B75" s="94" t="s">
        <v>165</v>
      </c>
      <c r="C75" s="95" t="s">
        <v>117</v>
      </c>
      <c r="D75" s="91" t="s">
        <v>117</v>
      </c>
      <c r="E75" s="91"/>
      <c r="F75" s="93" t="s">
        <v>117</v>
      </c>
      <c r="G75" s="91" t="s">
        <v>117</v>
      </c>
      <c r="H75" s="91">
        <v>85.631166666666672</v>
      </c>
      <c r="I75" s="91" t="s">
        <v>117</v>
      </c>
      <c r="L75" s="63">
        <f>SUM(G76:G81)</f>
        <v>85.631166666666672</v>
      </c>
    </row>
    <row r="76" spans="1:12" x14ac:dyDescent="0.2">
      <c r="A76" s="10">
        <v>1</v>
      </c>
      <c r="B76" s="26" t="s">
        <v>221</v>
      </c>
      <c r="C76" s="24" t="s">
        <v>117</v>
      </c>
      <c r="D76" s="27">
        <v>0.5</v>
      </c>
      <c r="E76" s="27" t="s">
        <v>117</v>
      </c>
      <c r="F76" s="71" t="s">
        <v>117</v>
      </c>
      <c r="G76" s="27">
        <v>85.631166666666672</v>
      </c>
      <c r="H76" s="27" t="s">
        <v>117</v>
      </c>
      <c r="I76" s="27">
        <v>0.40152367608088368</v>
      </c>
    </row>
    <row r="77" spans="1:12" hidden="1" x14ac:dyDescent="0.2">
      <c r="A77" s="10">
        <v>0</v>
      </c>
      <c r="B77" s="26">
        <v>0</v>
      </c>
      <c r="C77" s="24" t="s">
        <v>117</v>
      </c>
      <c r="D77" s="27" t="s">
        <v>117</v>
      </c>
      <c r="E77" s="27"/>
      <c r="F77" s="27" t="s">
        <v>117</v>
      </c>
      <c r="G77" s="27" t="s">
        <v>117</v>
      </c>
      <c r="H77" s="27" t="s">
        <v>117</v>
      </c>
      <c r="I77" s="27" t="s">
        <v>117</v>
      </c>
    </row>
    <row r="78" spans="1:12" hidden="1" x14ac:dyDescent="0.2">
      <c r="A78" s="10">
        <v>0</v>
      </c>
      <c r="B78" s="26">
        <v>0</v>
      </c>
      <c r="C78" s="24" t="s">
        <v>117</v>
      </c>
      <c r="D78" s="27" t="s">
        <v>117</v>
      </c>
      <c r="E78" s="27"/>
      <c r="F78" s="27" t="s">
        <v>117</v>
      </c>
      <c r="G78" s="27" t="s">
        <v>117</v>
      </c>
      <c r="H78" s="27" t="s">
        <v>117</v>
      </c>
      <c r="I78" s="27" t="s">
        <v>117</v>
      </c>
    </row>
    <row r="79" spans="1:12" hidden="1" x14ac:dyDescent="0.2">
      <c r="A79" s="10">
        <v>0</v>
      </c>
      <c r="B79" s="26">
        <v>0</v>
      </c>
      <c r="C79" s="24" t="s">
        <v>117</v>
      </c>
      <c r="D79" s="27" t="s">
        <v>117</v>
      </c>
      <c r="E79" s="27" t="s">
        <v>117</v>
      </c>
      <c r="F79" s="27" t="s">
        <v>117</v>
      </c>
      <c r="G79" s="27" t="s">
        <v>117</v>
      </c>
      <c r="H79" s="27" t="s">
        <v>117</v>
      </c>
      <c r="I79" s="27" t="s">
        <v>117</v>
      </c>
    </row>
    <row r="80" spans="1:12" hidden="1" x14ac:dyDescent="0.2">
      <c r="A80" s="10">
        <v>0</v>
      </c>
      <c r="B80" s="26">
        <v>0</v>
      </c>
      <c r="C80" s="24" t="s">
        <v>117</v>
      </c>
      <c r="D80" s="27" t="s">
        <v>117</v>
      </c>
      <c r="E80" s="27" t="s">
        <v>117</v>
      </c>
      <c r="F80" s="27" t="s">
        <v>117</v>
      </c>
      <c r="G80" s="27" t="s">
        <v>117</v>
      </c>
      <c r="H80" s="27" t="s">
        <v>117</v>
      </c>
      <c r="I80" s="27" t="s">
        <v>117</v>
      </c>
    </row>
    <row r="81" spans="1:12" hidden="1" x14ac:dyDescent="0.2">
      <c r="A81" s="10">
        <v>0</v>
      </c>
      <c r="B81" s="11">
        <v>0</v>
      </c>
      <c r="C81" s="9" t="s">
        <v>117</v>
      </c>
      <c r="D81" s="26" t="s">
        <v>117</v>
      </c>
      <c r="E81" s="77" t="s">
        <v>117</v>
      </c>
      <c r="F81" s="75" t="s">
        <v>117</v>
      </c>
      <c r="G81" s="83" t="s">
        <v>117</v>
      </c>
      <c r="H81" s="9" t="s">
        <v>117</v>
      </c>
      <c r="I81" s="24" t="s">
        <v>117</v>
      </c>
    </row>
    <row r="82" spans="1:12" x14ac:dyDescent="0.2">
      <c r="A82" s="10">
        <v>1</v>
      </c>
      <c r="B82" s="94" t="s">
        <v>167</v>
      </c>
      <c r="C82" s="95" t="s">
        <v>117</v>
      </c>
      <c r="D82" s="91" t="s">
        <v>117</v>
      </c>
      <c r="E82" s="91"/>
      <c r="F82" s="93" t="s">
        <v>117</v>
      </c>
      <c r="G82" s="91" t="s">
        <v>117</v>
      </c>
      <c r="H82" s="91">
        <v>5083.9714034641802</v>
      </c>
      <c r="I82" s="91" t="s">
        <v>117</v>
      </c>
      <c r="L82" s="63">
        <f>SUM(G83:G84)</f>
        <v>5083.9714034641802</v>
      </c>
    </row>
    <row r="83" spans="1:12" x14ac:dyDescent="0.2">
      <c r="A83" s="10">
        <v>1</v>
      </c>
      <c r="B83" s="31" t="s">
        <v>168</v>
      </c>
      <c r="C83" s="24" t="s">
        <v>117</v>
      </c>
      <c r="D83" s="27">
        <v>128.25098162622257</v>
      </c>
      <c r="E83" s="27"/>
      <c r="F83" s="71">
        <v>22.88690705821347</v>
      </c>
      <c r="G83" s="27">
        <v>2935.2682966039993</v>
      </c>
      <c r="H83" s="27" t="s">
        <v>117</v>
      </c>
      <c r="I83" s="27">
        <v>13.763443412185728</v>
      </c>
    </row>
    <row r="84" spans="1:12" x14ac:dyDescent="0.2">
      <c r="A84" s="10">
        <v>1</v>
      </c>
      <c r="B84" s="31" t="s">
        <v>169</v>
      </c>
      <c r="C84" s="24" t="s">
        <v>117</v>
      </c>
      <c r="D84" s="27">
        <v>348.02641849225182</v>
      </c>
      <c r="E84" s="27"/>
      <c r="F84" s="71">
        <v>6.1739655172413794</v>
      </c>
      <c r="G84" s="27">
        <v>2148.7031068601805</v>
      </c>
      <c r="H84" s="27" t="s">
        <v>117</v>
      </c>
      <c r="I84" s="27">
        <v>10.075247177599849</v>
      </c>
    </row>
    <row r="85" spans="1:12" x14ac:dyDescent="0.2">
      <c r="A85" s="10">
        <v>1</v>
      </c>
      <c r="B85" s="94" t="s">
        <v>170</v>
      </c>
      <c r="C85" s="95" t="s">
        <v>117</v>
      </c>
      <c r="D85" s="91" t="s">
        <v>117</v>
      </c>
      <c r="E85" s="91"/>
      <c r="F85" s="93" t="s">
        <v>117</v>
      </c>
      <c r="G85" s="91" t="s">
        <v>117</v>
      </c>
      <c r="H85" s="91">
        <v>1791.5251235986598</v>
      </c>
      <c r="I85" s="91" t="s">
        <v>117</v>
      </c>
      <c r="L85" s="63">
        <f>SUM(G86:G91)</f>
        <v>1791.5251235986598</v>
      </c>
    </row>
    <row r="86" spans="1:12" hidden="1" x14ac:dyDescent="0.2">
      <c r="A86" s="10">
        <v>0</v>
      </c>
      <c r="B86" s="12" t="s">
        <v>171</v>
      </c>
      <c r="C86" s="9" t="s">
        <v>117</v>
      </c>
      <c r="D86" s="76" t="s">
        <v>117</v>
      </c>
      <c r="E86" s="77" t="s">
        <v>117</v>
      </c>
      <c r="F86" s="84" t="s">
        <v>117</v>
      </c>
      <c r="G86" s="8" t="s">
        <v>117</v>
      </c>
      <c r="H86" s="9" t="s">
        <v>117</v>
      </c>
      <c r="I86" s="24" t="s">
        <v>117</v>
      </c>
    </row>
    <row r="87" spans="1:12" x14ac:dyDescent="0.2">
      <c r="A87" s="10">
        <v>1</v>
      </c>
      <c r="B87" s="31" t="s">
        <v>172</v>
      </c>
      <c r="C87" s="24" t="s">
        <v>117</v>
      </c>
      <c r="D87" s="27" t="s">
        <v>117</v>
      </c>
      <c r="E87" s="27"/>
      <c r="F87" s="71" t="s">
        <v>117</v>
      </c>
      <c r="G87" s="27">
        <v>711.03156362123104</v>
      </c>
      <c r="H87" s="27" t="s">
        <v>117</v>
      </c>
      <c r="I87" s="27">
        <v>3.3340198241847543</v>
      </c>
    </row>
    <row r="88" spans="1:12" x14ac:dyDescent="0.2">
      <c r="A88" s="10">
        <v>1</v>
      </c>
      <c r="B88" s="31" t="s">
        <v>173</v>
      </c>
      <c r="C88" s="24" t="s">
        <v>117</v>
      </c>
      <c r="D88" s="27" t="s">
        <v>117</v>
      </c>
      <c r="E88" s="27"/>
      <c r="F88" s="71" t="s">
        <v>117</v>
      </c>
      <c r="G88" s="27">
        <v>780.20270739371369</v>
      </c>
      <c r="H88" s="27" t="s">
        <v>117</v>
      </c>
      <c r="I88" s="27">
        <v>3.6583626190734528</v>
      </c>
    </row>
    <row r="89" spans="1:12" x14ac:dyDescent="0.2">
      <c r="A89" s="10">
        <v>1</v>
      </c>
      <c r="B89" s="31" t="s">
        <v>174</v>
      </c>
      <c r="C89" s="24" t="s">
        <v>117</v>
      </c>
      <c r="D89" s="27" t="s">
        <v>117</v>
      </c>
      <c r="E89" s="27"/>
      <c r="F89" s="71" t="s">
        <v>117</v>
      </c>
      <c r="G89" s="27">
        <v>300.29085258371504</v>
      </c>
      <c r="H89" s="27" t="s">
        <v>117</v>
      </c>
      <c r="I89" s="27">
        <v>1.4080607764253592</v>
      </c>
    </row>
    <row r="90" spans="1:12" hidden="1" x14ac:dyDescent="0.2">
      <c r="A90" s="10">
        <v>0</v>
      </c>
      <c r="B90" s="11">
        <v>0</v>
      </c>
      <c r="C90" s="9" t="s">
        <v>117</v>
      </c>
      <c r="D90" s="9" t="s">
        <v>117</v>
      </c>
      <c r="E90" s="77" t="s">
        <v>117</v>
      </c>
      <c r="F90" s="75" t="s">
        <v>117</v>
      </c>
      <c r="G90" s="27" t="s">
        <v>117</v>
      </c>
      <c r="H90" s="26" t="s">
        <v>117</v>
      </c>
      <c r="I90" s="24" t="s">
        <v>117</v>
      </c>
    </row>
    <row r="91" spans="1:12" hidden="1" x14ac:dyDescent="0.2">
      <c r="A91" s="10">
        <v>0</v>
      </c>
      <c r="B91" s="12" t="s">
        <v>175</v>
      </c>
      <c r="C91" s="9" t="s">
        <v>117</v>
      </c>
      <c r="D91" s="85" t="s">
        <v>117</v>
      </c>
      <c r="E91" s="77" t="s">
        <v>117</v>
      </c>
      <c r="F91" s="75" t="s">
        <v>117</v>
      </c>
      <c r="G91" s="86" t="s">
        <v>117</v>
      </c>
      <c r="H91" s="9" t="s">
        <v>117</v>
      </c>
      <c r="I91" s="24" t="s">
        <v>117</v>
      </c>
    </row>
    <row r="92" spans="1:12" x14ac:dyDescent="0.2">
      <c r="A92" s="10">
        <v>1</v>
      </c>
      <c r="B92" s="31" t="s">
        <v>176</v>
      </c>
      <c r="C92" s="24" t="s">
        <v>117</v>
      </c>
      <c r="D92" s="27" t="s">
        <v>117</v>
      </c>
      <c r="E92" s="27"/>
      <c r="F92" s="71" t="s">
        <v>117</v>
      </c>
      <c r="G92" s="27">
        <v>394.53401094766576</v>
      </c>
      <c r="H92" s="27" t="s">
        <v>117</v>
      </c>
      <c r="I92" s="27">
        <v>1.8499659946395182</v>
      </c>
      <c r="L92" s="63">
        <f>+G92</f>
        <v>394.53401094766576</v>
      </c>
    </row>
    <row r="93" spans="1:12" hidden="1" x14ac:dyDescent="0.2">
      <c r="A93" s="10">
        <v>0</v>
      </c>
      <c r="B93" s="9">
        <v>0</v>
      </c>
      <c r="C93" s="9" t="s">
        <v>117</v>
      </c>
      <c r="D93" s="9" t="s">
        <v>117</v>
      </c>
      <c r="E93" s="77" t="s">
        <v>117</v>
      </c>
      <c r="F93" s="75" t="s">
        <v>117</v>
      </c>
      <c r="G93" s="27" t="s">
        <v>117</v>
      </c>
      <c r="H93" s="24" t="s">
        <v>117</v>
      </c>
      <c r="I93" s="24" t="s">
        <v>117</v>
      </c>
    </row>
    <row r="94" spans="1:12" x14ac:dyDescent="0.2">
      <c r="A94" s="10">
        <v>1</v>
      </c>
      <c r="B94" s="37" t="s">
        <v>4</v>
      </c>
      <c r="C94" s="38" t="s">
        <v>117</v>
      </c>
      <c r="D94" s="64" t="s">
        <v>117</v>
      </c>
      <c r="E94" s="65"/>
      <c r="F94" s="155" t="s">
        <v>117</v>
      </c>
      <c r="G94" s="39">
        <v>21326.554763215747</v>
      </c>
      <c r="H94" s="38" t="s">
        <v>117</v>
      </c>
      <c r="I94" s="38">
        <v>99.999999999999986</v>
      </c>
      <c r="K94" s="63"/>
      <c r="L94" s="63">
        <f>SUM(L31:L92)</f>
        <v>21326.554763215747</v>
      </c>
    </row>
    <row r="95" spans="1:12" hidden="1" x14ac:dyDescent="0.2">
      <c r="A95" s="10">
        <v>0</v>
      </c>
      <c r="B95" s="12" t="s">
        <v>49</v>
      </c>
      <c r="C95" s="9" t="s">
        <v>117</v>
      </c>
      <c r="D95" s="9" t="s">
        <v>117</v>
      </c>
      <c r="E95" s="77" t="s">
        <v>117</v>
      </c>
      <c r="F95" s="75" t="s">
        <v>117</v>
      </c>
      <c r="G95" s="27" t="s">
        <v>117</v>
      </c>
      <c r="H95" s="24" t="s">
        <v>117</v>
      </c>
      <c r="I95" s="9" t="s">
        <v>117</v>
      </c>
    </row>
    <row r="96" spans="1:12" hidden="1" x14ac:dyDescent="0.2">
      <c r="A96" s="10">
        <v>0</v>
      </c>
      <c r="B96" s="76">
        <v>0</v>
      </c>
      <c r="C96" s="9" t="s">
        <v>117</v>
      </c>
      <c r="D96" s="76" t="s">
        <v>117</v>
      </c>
      <c r="E96" s="77" t="s">
        <v>117</v>
      </c>
      <c r="F96" s="77" t="s">
        <v>117</v>
      </c>
      <c r="G96" s="78" t="s">
        <v>117</v>
      </c>
      <c r="H96" s="24" t="s">
        <v>117</v>
      </c>
      <c r="I96" s="9" t="s">
        <v>117</v>
      </c>
    </row>
    <row r="97" spans="1:12" hidden="1" x14ac:dyDescent="0.2">
      <c r="A97" s="10">
        <v>0</v>
      </c>
      <c r="B97" s="76">
        <v>0</v>
      </c>
      <c r="C97" s="9" t="s">
        <v>117</v>
      </c>
      <c r="D97" s="76" t="s">
        <v>117</v>
      </c>
      <c r="E97" s="77" t="s">
        <v>117</v>
      </c>
      <c r="F97" s="77" t="s">
        <v>117</v>
      </c>
      <c r="G97" s="78" t="s">
        <v>117</v>
      </c>
      <c r="H97" s="9" t="s">
        <v>117</v>
      </c>
      <c r="I97" s="9" t="s">
        <v>117</v>
      </c>
    </row>
    <row r="98" spans="1:12" hidden="1" x14ac:dyDescent="0.2">
      <c r="A98" s="10">
        <v>0</v>
      </c>
      <c r="B98" s="76">
        <v>0</v>
      </c>
      <c r="C98" s="9" t="s">
        <v>117</v>
      </c>
      <c r="D98" s="76" t="s">
        <v>117</v>
      </c>
      <c r="E98" s="77" t="s">
        <v>117</v>
      </c>
      <c r="F98" s="77" t="s">
        <v>117</v>
      </c>
      <c r="G98" s="78" t="s">
        <v>117</v>
      </c>
      <c r="H98" s="9" t="s">
        <v>117</v>
      </c>
      <c r="I98" s="9" t="s">
        <v>117</v>
      </c>
    </row>
    <row r="99" spans="1:12" x14ac:dyDescent="0.2">
      <c r="A99" s="10">
        <v>1</v>
      </c>
      <c r="B99" s="41" t="s">
        <v>5</v>
      </c>
      <c r="C99" s="42" t="s">
        <v>117</v>
      </c>
      <c r="D99" s="66" t="s">
        <v>117</v>
      </c>
      <c r="E99" s="66"/>
      <c r="F99" s="156" t="s">
        <v>117</v>
      </c>
      <c r="G99" s="41">
        <v>21326.554763215747</v>
      </c>
      <c r="H99" s="57" t="s">
        <v>117</v>
      </c>
      <c r="I99" s="57" t="s">
        <v>117</v>
      </c>
    </row>
    <row r="100" spans="1:12" x14ac:dyDescent="0.2">
      <c r="A100" s="10">
        <v>1</v>
      </c>
      <c r="B100" s="33" t="s">
        <v>177</v>
      </c>
      <c r="C100" s="42" t="s">
        <v>117</v>
      </c>
      <c r="D100" s="67" t="s">
        <v>117</v>
      </c>
      <c r="E100" s="59"/>
      <c r="F100" s="170">
        <v>1.0663277381607874</v>
      </c>
      <c r="G100" s="35" t="s">
        <v>117</v>
      </c>
      <c r="H100" s="59" t="s">
        <v>117</v>
      </c>
      <c r="I100" s="59" t="s">
        <v>117</v>
      </c>
    </row>
    <row r="101" spans="1:12" hidden="1" x14ac:dyDescent="0.2">
      <c r="A101" s="10">
        <v>0</v>
      </c>
      <c r="B101" s="12">
        <v>0</v>
      </c>
      <c r="C101" s="9" t="s">
        <v>117</v>
      </c>
      <c r="D101" s="26" t="s">
        <v>117</v>
      </c>
      <c r="E101" s="26" t="s">
        <v>117</v>
      </c>
      <c r="F101" s="27" t="s">
        <v>117</v>
      </c>
      <c r="G101" s="30" t="s">
        <v>117</v>
      </c>
      <c r="H101" s="9" t="s">
        <v>117</v>
      </c>
      <c r="I101" s="9" t="s">
        <v>117</v>
      </c>
    </row>
    <row r="102" spans="1:12" hidden="1" x14ac:dyDescent="0.2">
      <c r="A102" s="10">
        <v>0</v>
      </c>
      <c r="B102" s="12">
        <v>0</v>
      </c>
      <c r="C102" s="87" t="s">
        <v>117</v>
      </c>
      <c r="D102" s="25" t="s">
        <v>117</v>
      </c>
      <c r="E102" s="25" t="s">
        <v>117</v>
      </c>
      <c r="F102" s="25" t="s">
        <v>117</v>
      </c>
      <c r="G102" s="40" t="s">
        <v>117</v>
      </c>
      <c r="H102" s="9" t="s">
        <v>117</v>
      </c>
      <c r="I102" s="9" t="s">
        <v>117</v>
      </c>
    </row>
    <row r="103" spans="1:12" x14ac:dyDescent="0.2">
      <c r="A103" s="10">
        <v>1</v>
      </c>
      <c r="B103" s="43" t="s">
        <v>6</v>
      </c>
      <c r="C103" s="24" t="s">
        <v>117</v>
      </c>
      <c r="D103" s="24" t="s">
        <v>117</v>
      </c>
      <c r="E103" s="26"/>
      <c r="F103" s="71" t="s">
        <v>117</v>
      </c>
      <c r="G103" s="27" t="s">
        <v>117</v>
      </c>
      <c r="H103" s="24">
        <v>1658.3137381077343</v>
      </c>
      <c r="I103" s="24" t="s">
        <v>117</v>
      </c>
    </row>
    <row r="104" spans="1:12" hidden="1" x14ac:dyDescent="0.2">
      <c r="A104" s="10">
        <v>0</v>
      </c>
      <c r="B104" s="43" t="s">
        <v>178</v>
      </c>
      <c r="C104" s="24" t="s">
        <v>117</v>
      </c>
      <c r="D104" s="24" t="s">
        <v>117</v>
      </c>
      <c r="E104" s="26"/>
      <c r="F104" s="71" t="s">
        <v>117</v>
      </c>
      <c r="G104" s="27" t="s">
        <v>117</v>
      </c>
      <c r="H104" s="24">
        <v>1658.3137381077343</v>
      </c>
      <c r="I104" s="24" t="s">
        <v>117</v>
      </c>
    </row>
    <row r="105" spans="1:12" x14ac:dyDescent="0.2">
      <c r="A105" s="10">
        <v>1</v>
      </c>
      <c r="B105" s="26" t="s">
        <v>179</v>
      </c>
      <c r="C105" s="24" t="s">
        <v>117</v>
      </c>
      <c r="D105" s="271">
        <v>2935.2682966039993</v>
      </c>
      <c r="E105" s="271"/>
      <c r="F105" s="271">
        <v>0.27587877877852429</v>
      </c>
      <c r="G105" s="26">
        <v>55.175755755704856</v>
      </c>
      <c r="H105" s="24" t="s">
        <v>117</v>
      </c>
      <c r="I105" s="24" t="s">
        <v>117</v>
      </c>
    </row>
    <row r="106" spans="1:12" hidden="1" x14ac:dyDescent="0.2">
      <c r="A106" s="10">
        <v>0</v>
      </c>
      <c r="B106" s="26" t="s">
        <v>180</v>
      </c>
      <c r="C106" s="24" t="s">
        <v>117</v>
      </c>
      <c r="D106" s="26" t="s">
        <v>117</v>
      </c>
      <c r="E106" s="26"/>
      <c r="F106" s="26" t="s">
        <v>117</v>
      </c>
      <c r="G106" s="26" t="s">
        <v>117</v>
      </c>
      <c r="H106" s="24" t="s">
        <v>117</v>
      </c>
      <c r="I106" s="24" t="s">
        <v>117</v>
      </c>
    </row>
    <row r="107" spans="1:12" x14ac:dyDescent="0.2">
      <c r="A107" s="10">
        <v>1</v>
      </c>
      <c r="B107" s="11" t="s">
        <v>181</v>
      </c>
      <c r="C107" s="9" t="s">
        <v>117</v>
      </c>
      <c r="D107" s="76">
        <v>1</v>
      </c>
      <c r="E107" s="77" t="s">
        <v>117</v>
      </c>
      <c r="F107" s="26">
        <v>169.62</v>
      </c>
      <c r="G107" s="26">
        <v>169.62</v>
      </c>
      <c r="H107" s="9" t="s">
        <v>117</v>
      </c>
      <c r="I107" s="9" t="s">
        <v>117</v>
      </c>
    </row>
    <row r="108" spans="1:12" x14ac:dyDescent="0.2">
      <c r="A108" s="10">
        <v>1</v>
      </c>
      <c r="B108" s="11" t="s">
        <v>182</v>
      </c>
      <c r="C108" s="9" t="s">
        <v>117</v>
      </c>
      <c r="D108" s="76">
        <v>1</v>
      </c>
      <c r="E108" s="77" t="s">
        <v>117</v>
      </c>
      <c r="F108" s="271">
        <v>0.56755089230060951</v>
      </c>
      <c r="G108" s="26">
        <v>96.267982352029392</v>
      </c>
      <c r="H108" s="24" t="s">
        <v>117</v>
      </c>
      <c r="I108" s="9" t="s">
        <v>117</v>
      </c>
    </row>
    <row r="109" spans="1:12" x14ac:dyDescent="0.2">
      <c r="A109" s="10">
        <v>1</v>
      </c>
      <c r="B109" s="11" t="s">
        <v>183</v>
      </c>
      <c r="C109" s="9" t="s">
        <v>117</v>
      </c>
      <c r="D109" s="76">
        <v>1</v>
      </c>
      <c r="E109" s="77" t="s">
        <v>117</v>
      </c>
      <c r="F109" s="26">
        <v>1337.25</v>
      </c>
      <c r="G109" s="26">
        <v>1337.25</v>
      </c>
      <c r="H109" s="24" t="s">
        <v>117</v>
      </c>
      <c r="I109" s="9" t="s">
        <v>117</v>
      </c>
    </row>
    <row r="110" spans="1:12" hidden="1" x14ac:dyDescent="0.2">
      <c r="A110" s="10">
        <v>0</v>
      </c>
      <c r="B110" s="11" t="e">
        <v>#N/A</v>
      </c>
      <c r="C110" s="9" t="s">
        <v>117</v>
      </c>
      <c r="D110" s="76" t="s">
        <v>117</v>
      </c>
      <c r="E110" s="77" t="s">
        <v>117</v>
      </c>
      <c r="F110" s="77" t="s">
        <v>117</v>
      </c>
      <c r="G110" s="78" t="s">
        <v>117</v>
      </c>
      <c r="H110" s="9" t="s">
        <v>117</v>
      </c>
      <c r="I110" s="9" t="s">
        <v>117</v>
      </c>
    </row>
    <row r="111" spans="1:12" hidden="1" x14ac:dyDescent="0.2">
      <c r="A111" s="10">
        <v>0</v>
      </c>
      <c r="B111" s="88" t="s">
        <v>185</v>
      </c>
      <c r="C111" s="9" t="s">
        <v>117</v>
      </c>
      <c r="D111" s="76" t="s">
        <v>117</v>
      </c>
      <c r="E111" s="77" t="s">
        <v>117</v>
      </c>
      <c r="F111" s="85" t="s">
        <v>117</v>
      </c>
      <c r="G111" s="89" t="s">
        <v>117</v>
      </c>
      <c r="H111" s="24" t="s">
        <v>117</v>
      </c>
      <c r="I111" s="9" t="s">
        <v>117</v>
      </c>
    </row>
    <row r="112" spans="1:12" x14ac:dyDescent="0.2">
      <c r="A112" s="10">
        <v>1</v>
      </c>
      <c r="B112" s="33" t="s">
        <v>7</v>
      </c>
      <c r="C112" s="34" t="s">
        <v>117</v>
      </c>
      <c r="D112" s="34" t="s">
        <v>117</v>
      </c>
      <c r="E112" s="35"/>
      <c r="F112" s="157" t="s">
        <v>117</v>
      </c>
      <c r="G112" s="36">
        <v>19668.241025108011</v>
      </c>
      <c r="H112" s="35" t="s">
        <v>117</v>
      </c>
      <c r="I112" s="34" t="s">
        <v>117</v>
      </c>
      <c r="L112" s="63" t="e">
        <f>+L94-G105-G106</f>
        <v>#VALUE!</v>
      </c>
    </row>
    <row r="113" spans="1:13" x14ac:dyDescent="0.2">
      <c r="A113" s="10">
        <v>1</v>
      </c>
      <c r="B113" s="33" t="s">
        <v>8</v>
      </c>
      <c r="C113" s="42" t="s">
        <v>117</v>
      </c>
      <c r="D113" s="42" t="s">
        <v>117</v>
      </c>
      <c r="E113" s="41"/>
      <c r="F113" s="158">
        <v>0.98341205125540054</v>
      </c>
      <c r="G113" s="60" t="s">
        <v>117</v>
      </c>
      <c r="H113" s="42" t="s">
        <v>117</v>
      </c>
      <c r="I113" s="42" t="s">
        <v>117</v>
      </c>
      <c r="L113" s="243" t="e">
        <f>L112/G9-F113</f>
        <v>#VALUE!</v>
      </c>
      <c r="M113" s="10">
        <v>99.695583969917521</v>
      </c>
    </row>
    <row r="115" spans="1:13" x14ac:dyDescent="0.2">
      <c r="B115" s="176" t="s">
        <v>57</v>
      </c>
    </row>
  </sheetData>
  <autoFilter ref="A1:H113">
    <filterColumn colId="0">
      <filters>
        <filter val="1"/>
      </filters>
    </filterColumn>
  </autoFilter>
  <phoneticPr fontId="4" type="noConversion"/>
  <conditionalFormatting sqref="E25:E26 D22:D26 F22:I26 E22:E23 D20:I21 C33 D27:I27 I55:I73 D75:I80 I81 D82:I85 I86 D87:I89 I90:I91 I93 D92:I92 D31:I50 C3:I3 H55:H72 D51:F72 H51:I54 D74:F74 H74:I74">
    <cfRule type="cellIs" dxfId="28" priority="2" stopIfTrue="1" operator="equal">
      <formula>0</formula>
    </cfRule>
  </conditionalFormatting>
  <conditionalFormatting sqref="G51:G74">
    <cfRule type="cellIs" dxfId="27" priority="1" stopIfTrue="1" operator="equal">
      <formula>0</formula>
    </cfRule>
  </conditionalFormatting>
  <pageMargins left="0.75" right="0.75" top="1" bottom="1" header="0" footer="0"/>
  <pageSetup paperSize="9" scale="91" orientation="portrait" verticalDpi="0" r:id="rId1"/>
  <headerFooter alignWithMargins="0"/>
  <colBreaks count="1" manualBreakCount="1">
    <brk id="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N115"/>
  <sheetViews>
    <sheetView workbookViewId="0"/>
  </sheetViews>
  <sheetFormatPr defaultRowHeight="12" x14ac:dyDescent="0.2"/>
  <cols>
    <col min="1" max="1" width="3.28515625" style="10" customWidth="1"/>
    <col min="2" max="2" width="40.7109375" style="10" customWidth="1"/>
    <col min="3" max="3" width="2.5703125" style="10" customWidth="1"/>
    <col min="4" max="4" width="10.28515625" style="10" bestFit="1" customWidth="1"/>
    <col min="5" max="5" width="4.85546875" style="10" customWidth="1"/>
    <col min="6" max="6" width="9.7109375" style="10" customWidth="1"/>
    <col min="7" max="8" width="9.140625" style="10"/>
    <col min="9" max="9" width="9.140625" style="23"/>
    <col min="10" max="11" width="9.140625" style="10"/>
    <col min="12" max="14" width="9.140625" style="10" hidden="1" customWidth="1"/>
    <col min="15" max="17" width="9.140625" style="10" customWidth="1"/>
    <col min="18" max="16384" width="9.140625" style="10"/>
  </cols>
  <sheetData>
    <row r="1" spans="1:9" x14ac:dyDescent="0.2">
      <c r="C1" s="10">
        <v>2</v>
      </c>
      <c r="D1" s="10">
        <v>3</v>
      </c>
      <c r="F1" s="10">
        <v>6</v>
      </c>
      <c r="G1" s="10">
        <v>7</v>
      </c>
      <c r="H1" s="10">
        <v>8</v>
      </c>
    </row>
    <row r="2" spans="1:9" hidden="1" x14ac:dyDescent="0.2"/>
    <row r="3" spans="1:9" x14ac:dyDescent="0.2">
      <c r="A3" s="10">
        <v>1</v>
      </c>
      <c r="B3" s="95" t="s">
        <v>116</v>
      </c>
      <c r="C3" s="27" t="s">
        <v>117</v>
      </c>
      <c r="D3" s="27" t="s">
        <v>117</v>
      </c>
      <c r="E3" s="27"/>
      <c r="F3" s="27" t="s">
        <v>117</v>
      </c>
      <c r="G3" s="27" t="s">
        <v>117</v>
      </c>
      <c r="H3" s="27" t="s">
        <v>117</v>
      </c>
      <c r="I3" s="27" t="s">
        <v>117</v>
      </c>
    </row>
    <row r="4" spans="1:9" x14ac:dyDescent="0.2">
      <c r="A4" s="10">
        <v>1</v>
      </c>
      <c r="B4" s="95" t="s">
        <v>0</v>
      </c>
      <c r="C4" s="24" t="s">
        <v>117</v>
      </c>
      <c r="D4" s="24" t="s">
        <v>117</v>
      </c>
      <c r="E4" s="24"/>
      <c r="F4" s="24" t="s">
        <v>117</v>
      </c>
      <c r="G4" s="24" t="s">
        <v>117</v>
      </c>
      <c r="H4" s="24" t="s">
        <v>117</v>
      </c>
      <c r="I4" s="25" t="s">
        <v>117</v>
      </c>
    </row>
    <row r="5" spans="1:9" x14ac:dyDescent="0.2">
      <c r="A5" s="10">
        <v>1</v>
      </c>
      <c r="B5" s="24" t="s">
        <v>117</v>
      </c>
      <c r="C5" s="24" t="s">
        <v>117</v>
      </c>
      <c r="D5" s="61" t="s">
        <v>117</v>
      </c>
      <c r="E5" s="62"/>
      <c r="F5" s="62" t="s">
        <v>117</v>
      </c>
      <c r="G5" s="175" t="s">
        <v>118</v>
      </c>
      <c r="H5" s="62"/>
      <c r="I5" s="61" t="s">
        <v>117</v>
      </c>
    </row>
    <row r="6" spans="1:9" x14ac:dyDescent="0.2">
      <c r="A6" s="10">
        <v>1</v>
      </c>
      <c r="B6" s="79" t="s">
        <v>119</v>
      </c>
      <c r="C6" s="24" t="s">
        <v>117</v>
      </c>
      <c r="D6" s="61" t="s">
        <v>117</v>
      </c>
      <c r="E6" s="62"/>
      <c r="F6" s="62" t="s">
        <v>117</v>
      </c>
      <c r="G6" s="62" t="s">
        <v>117</v>
      </c>
      <c r="H6" s="62" t="s">
        <v>117</v>
      </c>
      <c r="I6" s="61" t="s">
        <v>117</v>
      </c>
    </row>
    <row r="7" spans="1:9" x14ac:dyDescent="0.2">
      <c r="A7" s="10">
        <v>1</v>
      </c>
      <c r="B7" s="95" t="s">
        <v>83</v>
      </c>
      <c r="C7" s="24" t="s">
        <v>117</v>
      </c>
      <c r="D7" s="61" t="s">
        <v>117</v>
      </c>
      <c r="E7" s="62"/>
      <c r="F7" s="62" t="s">
        <v>117</v>
      </c>
      <c r="G7" s="62" t="s">
        <v>117</v>
      </c>
      <c r="H7" s="62" t="s">
        <v>117</v>
      </c>
      <c r="I7" s="61" t="s">
        <v>117</v>
      </c>
    </row>
    <row r="8" spans="1:9" x14ac:dyDescent="0.2">
      <c r="A8" s="10">
        <v>1</v>
      </c>
      <c r="B8" s="24" t="s">
        <v>117</v>
      </c>
      <c r="C8" s="24" t="s">
        <v>117</v>
      </c>
      <c r="D8" s="61" t="s">
        <v>117</v>
      </c>
      <c r="E8" s="62"/>
      <c r="F8" s="62" t="s">
        <v>117</v>
      </c>
      <c r="G8" s="62" t="s">
        <v>117</v>
      </c>
      <c r="H8" s="62" t="s">
        <v>117</v>
      </c>
      <c r="I8" s="61" t="s">
        <v>117</v>
      </c>
    </row>
    <row r="9" spans="1:9" x14ac:dyDescent="0.2">
      <c r="A9" s="10">
        <v>1</v>
      </c>
      <c r="B9" s="95" t="s">
        <v>120</v>
      </c>
      <c r="C9" s="95" t="s">
        <v>117</v>
      </c>
      <c r="D9" s="101" t="s">
        <v>117</v>
      </c>
      <c r="E9" s="102"/>
      <c r="F9" s="102" t="s">
        <v>117</v>
      </c>
      <c r="G9" s="144">
        <v>20000</v>
      </c>
      <c r="H9" s="145" t="s">
        <v>1</v>
      </c>
      <c r="I9" s="61" t="s">
        <v>117</v>
      </c>
    </row>
    <row r="10" spans="1:9" x14ac:dyDescent="0.2">
      <c r="A10" s="10">
        <v>1</v>
      </c>
      <c r="B10" s="24" t="s">
        <v>117</v>
      </c>
      <c r="C10" s="24" t="s">
        <v>117</v>
      </c>
      <c r="D10" s="61" t="s">
        <v>117</v>
      </c>
      <c r="E10" s="62"/>
      <c r="F10" s="62" t="s">
        <v>117</v>
      </c>
      <c r="G10" s="96" t="s">
        <v>117</v>
      </c>
      <c r="H10" s="97" t="s">
        <v>117</v>
      </c>
      <c r="I10" s="61" t="s">
        <v>117</v>
      </c>
    </row>
    <row r="11" spans="1:9" x14ac:dyDescent="0.2">
      <c r="A11" s="10">
        <v>1</v>
      </c>
      <c r="B11" s="24" t="s">
        <v>121</v>
      </c>
      <c r="C11" s="24" t="s">
        <v>117</v>
      </c>
      <c r="D11" s="61" t="s">
        <v>117</v>
      </c>
      <c r="E11" s="62"/>
      <c r="F11" s="62" t="s">
        <v>117</v>
      </c>
      <c r="G11" s="96">
        <v>25000</v>
      </c>
      <c r="H11" s="97" t="s">
        <v>1</v>
      </c>
      <c r="I11" s="61" t="s">
        <v>117</v>
      </c>
    </row>
    <row r="12" spans="1:9" x14ac:dyDescent="0.2">
      <c r="A12" s="10">
        <v>1</v>
      </c>
      <c r="B12" s="24" t="s">
        <v>122</v>
      </c>
      <c r="C12" s="24" t="s">
        <v>117</v>
      </c>
      <c r="D12" s="61" t="s">
        <v>117</v>
      </c>
      <c r="E12" s="62"/>
      <c r="F12" s="62" t="s">
        <v>117</v>
      </c>
      <c r="G12" s="40">
        <v>20</v>
      </c>
      <c r="H12" s="73" t="s">
        <v>2</v>
      </c>
      <c r="I12" s="61" t="s">
        <v>117</v>
      </c>
    </row>
    <row r="13" spans="1:9" hidden="1" x14ac:dyDescent="0.2">
      <c r="A13" s="10">
        <v>0</v>
      </c>
      <c r="B13" s="24" t="s">
        <v>117</v>
      </c>
      <c r="C13" s="24" t="s">
        <v>117</v>
      </c>
      <c r="D13" s="61" t="s">
        <v>117</v>
      </c>
      <c r="E13" s="62" t="s">
        <v>117</v>
      </c>
      <c r="F13" s="62" t="s">
        <v>117</v>
      </c>
      <c r="G13" s="62" t="s">
        <v>117</v>
      </c>
      <c r="H13" s="62" t="s">
        <v>117</v>
      </c>
      <c r="I13" s="61" t="s">
        <v>117</v>
      </c>
    </row>
    <row r="14" spans="1:9" x14ac:dyDescent="0.2">
      <c r="A14" s="10">
        <v>1</v>
      </c>
      <c r="B14" s="24" t="s">
        <v>117</v>
      </c>
      <c r="C14" s="24" t="s">
        <v>117</v>
      </c>
      <c r="D14" s="61" t="s">
        <v>117</v>
      </c>
      <c r="E14" s="62"/>
      <c r="F14" s="62" t="s">
        <v>117</v>
      </c>
      <c r="G14" s="40" t="s">
        <v>117</v>
      </c>
      <c r="H14" s="73" t="s">
        <v>117</v>
      </c>
      <c r="I14" s="61" t="s">
        <v>117</v>
      </c>
    </row>
    <row r="15" spans="1:9" x14ac:dyDescent="0.2">
      <c r="A15" s="10">
        <v>1</v>
      </c>
      <c r="B15" s="24" t="s">
        <v>123</v>
      </c>
      <c r="C15" s="24" t="s">
        <v>117</v>
      </c>
      <c r="D15" s="61" t="s">
        <v>117</v>
      </c>
      <c r="E15" s="62"/>
      <c r="F15" s="62" t="s">
        <v>117</v>
      </c>
      <c r="G15" s="248">
        <v>0.5</v>
      </c>
      <c r="H15" s="73" t="s">
        <v>3</v>
      </c>
      <c r="I15" s="61" t="s">
        <v>117</v>
      </c>
    </row>
    <row r="16" spans="1:9" x14ac:dyDescent="0.2">
      <c r="A16" s="10">
        <v>1</v>
      </c>
      <c r="B16" s="24" t="s">
        <v>124</v>
      </c>
      <c r="C16" s="24" t="s">
        <v>117</v>
      </c>
      <c r="D16" s="61" t="s">
        <v>117</v>
      </c>
      <c r="E16" s="62"/>
      <c r="F16" s="62" t="s">
        <v>117</v>
      </c>
      <c r="G16" s="40">
        <v>1</v>
      </c>
      <c r="H16" s="73" t="s">
        <v>125</v>
      </c>
      <c r="I16" s="61" t="s">
        <v>117</v>
      </c>
    </row>
    <row r="17" spans="1:12" x14ac:dyDescent="0.2">
      <c r="A17" s="10">
        <v>1</v>
      </c>
      <c r="B17" s="24" t="s">
        <v>117</v>
      </c>
      <c r="C17" s="24" t="s">
        <v>117</v>
      </c>
      <c r="D17" s="61" t="s">
        <v>117</v>
      </c>
      <c r="E17" s="62"/>
      <c r="F17" s="62" t="s">
        <v>117</v>
      </c>
      <c r="G17" s="40" t="s">
        <v>117</v>
      </c>
      <c r="H17" s="73" t="s">
        <v>117</v>
      </c>
      <c r="I17" s="61" t="s">
        <v>117</v>
      </c>
    </row>
    <row r="18" spans="1:12" x14ac:dyDescent="0.2">
      <c r="A18" s="10">
        <v>1</v>
      </c>
      <c r="B18" s="24" t="s">
        <v>126</v>
      </c>
      <c r="C18" s="25" t="s">
        <v>117</v>
      </c>
      <c r="D18" s="25" t="s">
        <v>117</v>
      </c>
      <c r="E18" s="25" t="s">
        <v>117</v>
      </c>
      <c r="F18" s="25" t="s">
        <v>117</v>
      </c>
      <c r="G18" s="40">
        <v>11.344000000000001</v>
      </c>
      <c r="H18" s="73" t="s">
        <v>2</v>
      </c>
      <c r="I18" s="25" t="s">
        <v>117</v>
      </c>
    </row>
    <row r="19" spans="1:12" x14ac:dyDescent="0.2">
      <c r="A19" s="10">
        <v>1</v>
      </c>
      <c r="B19" s="24" t="s">
        <v>117</v>
      </c>
      <c r="C19" s="25" t="s">
        <v>117</v>
      </c>
      <c r="D19" s="61" t="s">
        <v>117</v>
      </c>
      <c r="E19" s="62" t="s">
        <v>117</v>
      </c>
      <c r="F19" s="62" t="s">
        <v>117</v>
      </c>
      <c r="G19" s="62" t="s">
        <v>117</v>
      </c>
      <c r="H19" s="62" t="s">
        <v>117</v>
      </c>
      <c r="I19" s="61" t="s">
        <v>117</v>
      </c>
    </row>
    <row r="20" spans="1:12" hidden="1" x14ac:dyDescent="0.2">
      <c r="A20" s="10">
        <v>0</v>
      </c>
      <c r="B20" s="24" t="s">
        <v>117</v>
      </c>
      <c r="C20" s="27" t="s">
        <v>117</v>
      </c>
      <c r="D20" s="27" t="s">
        <v>117</v>
      </c>
      <c r="E20" s="24" t="s">
        <v>117</v>
      </c>
      <c r="F20" s="28" t="s">
        <v>117</v>
      </c>
      <c r="G20" s="27" t="s">
        <v>117</v>
      </c>
      <c r="H20" s="24" t="s">
        <v>117</v>
      </c>
      <c r="I20" s="25" t="s">
        <v>117</v>
      </c>
    </row>
    <row r="21" spans="1:12" x14ac:dyDescent="0.2">
      <c r="A21" s="10">
        <v>1</v>
      </c>
      <c r="B21" s="24" t="s">
        <v>128</v>
      </c>
      <c r="C21" s="27" t="s">
        <v>117</v>
      </c>
      <c r="D21" s="27" t="s">
        <v>117</v>
      </c>
      <c r="E21" s="24" t="s">
        <v>117</v>
      </c>
      <c r="F21" s="24" t="s">
        <v>117</v>
      </c>
      <c r="G21" s="200">
        <v>66000</v>
      </c>
      <c r="H21" s="24" t="s">
        <v>129</v>
      </c>
      <c r="I21" s="24" t="s">
        <v>117</v>
      </c>
    </row>
    <row r="22" spans="1:12" hidden="1" x14ac:dyDescent="0.2">
      <c r="A22" s="10">
        <v>0</v>
      </c>
      <c r="B22" s="24" t="s">
        <v>117</v>
      </c>
      <c r="C22" s="27" t="s">
        <v>117</v>
      </c>
      <c r="D22" s="29" t="s">
        <v>117</v>
      </c>
      <c r="E22" s="24" t="s">
        <v>117</v>
      </c>
      <c r="F22" s="28" t="s">
        <v>117</v>
      </c>
      <c r="G22" s="27" t="s">
        <v>117</v>
      </c>
      <c r="H22" s="24" t="s">
        <v>117</v>
      </c>
      <c r="I22" s="24" t="s">
        <v>117</v>
      </c>
    </row>
    <row r="23" spans="1:12" hidden="1" x14ac:dyDescent="0.2">
      <c r="A23" s="10">
        <v>0</v>
      </c>
      <c r="B23" s="24" t="s">
        <v>117</v>
      </c>
      <c r="C23" s="27" t="s">
        <v>117</v>
      </c>
      <c r="D23" s="29" t="s">
        <v>117</v>
      </c>
      <c r="E23" s="24" t="s">
        <v>117</v>
      </c>
      <c r="F23" s="28" t="s">
        <v>117</v>
      </c>
      <c r="G23" s="27" t="s">
        <v>117</v>
      </c>
      <c r="H23" s="24" t="s">
        <v>117</v>
      </c>
      <c r="I23" s="24" t="s">
        <v>117</v>
      </c>
    </row>
    <row r="24" spans="1:12" ht="13.5" hidden="1" x14ac:dyDescent="0.2">
      <c r="A24" s="10">
        <v>0</v>
      </c>
      <c r="B24" s="24" t="s">
        <v>117</v>
      </c>
      <c r="C24" s="27" t="s">
        <v>117</v>
      </c>
      <c r="D24" s="29" t="s">
        <v>117</v>
      </c>
      <c r="E24" s="58" t="s">
        <v>117</v>
      </c>
      <c r="F24" s="28" t="s">
        <v>117</v>
      </c>
      <c r="G24" s="27" t="s">
        <v>117</v>
      </c>
      <c r="H24" s="24" t="s">
        <v>117</v>
      </c>
      <c r="I24" s="24" t="s">
        <v>117</v>
      </c>
    </row>
    <row r="25" spans="1:12" hidden="1" x14ac:dyDescent="0.2">
      <c r="A25" s="10">
        <v>0</v>
      </c>
      <c r="B25" s="24" t="s">
        <v>117</v>
      </c>
      <c r="C25" s="27" t="s">
        <v>117</v>
      </c>
      <c r="D25" s="27" t="s">
        <v>117</v>
      </c>
      <c r="E25" s="24" t="s">
        <v>117</v>
      </c>
      <c r="F25" s="28" t="s">
        <v>117</v>
      </c>
      <c r="G25" s="27" t="s">
        <v>117</v>
      </c>
      <c r="H25" s="24" t="s">
        <v>117</v>
      </c>
      <c r="I25" s="24" t="s">
        <v>117</v>
      </c>
    </row>
    <row r="26" spans="1:12" hidden="1" x14ac:dyDescent="0.2">
      <c r="A26" s="10">
        <v>0</v>
      </c>
      <c r="B26" s="24" t="s">
        <v>117</v>
      </c>
      <c r="C26" s="27" t="s">
        <v>117</v>
      </c>
      <c r="D26" s="29" t="s">
        <v>117</v>
      </c>
      <c r="E26" s="24" t="s">
        <v>117</v>
      </c>
      <c r="F26" s="28" t="s">
        <v>117</v>
      </c>
      <c r="G26" s="27" t="s">
        <v>117</v>
      </c>
      <c r="H26" s="24" t="s">
        <v>117</v>
      </c>
      <c r="I26" s="24" t="s">
        <v>117</v>
      </c>
    </row>
    <row r="27" spans="1:12" hidden="1" x14ac:dyDescent="0.2">
      <c r="A27" s="10">
        <v>0</v>
      </c>
      <c r="B27" s="24" t="s">
        <v>117</v>
      </c>
      <c r="C27" s="27" t="s">
        <v>117</v>
      </c>
      <c r="D27" s="27" t="s">
        <v>117</v>
      </c>
      <c r="E27" s="24" t="s">
        <v>117</v>
      </c>
      <c r="F27" s="28" t="s">
        <v>117</v>
      </c>
      <c r="G27" s="27" t="s">
        <v>117</v>
      </c>
      <c r="H27" s="24" t="s">
        <v>117</v>
      </c>
      <c r="I27" s="24" t="s">
        <v>117</v>
      </c>
    </row>
    <row r="28" spans="1:12" x14ac:dyDescent="0.2">
      <c r="A28" s="10">
        <v>1</v>
      </c>
      <c r="B28" s="24"/>
      <c r="C28" s="27" t="s">
        <v>117</v>
      </c>
      <c r="D28" s="61" t="s">
        <v>117</v>
      </c>
      <c r="E28" s="62"/>
      <c r="F28" s="62" t="s">
        <v>117</v>
      </c>
      <c r="G28" s="62" t="s">
        <v>117</v>
      </c>
      <c r="H28" s="62" t="s">
        <v>117</v>
      </c>
      <c r="I28" s="61" t="s">
        <v>117</v>
      </c>
      <c r="L28" s="10" t="s">
        <v>9</v>
      </c>
    </row>
    <row r="29" spans="1:12" x14ac:dyDescent="0.2">
      <c r="A29" s="10">
        <v>1</v>
      </c>
      <c r="B29" s="159">
        <v>0</v>
      </c>
      <c r="C29" s="160" t="s">
        <v>117</v>
      </c>
      <c r="D29" s="161" t="s">
        <v>130</v>
      </c>
      <c r="E29" s="162"/>
      <c r="F29" s="162" t="s">
        <v>131</v>
      </c>
      <c r="G29" s="162" t="s">
        <v>132</v>
      </c>
      <c r="H29" s="162" t="s">
        <v>117</v>
      </c>
      <c r="I29" s="161" t="s">
        <v>133</v>
      </c>
    </row>
    <row r="30" spans="1:12" x14ac:dyDescent="0.2">
      <c r="A30" s="10">
        <v>1</v>
      </c>
      <c r="B30" s="163" t="s">
        <v>134</v>
      </c>
      <c r="C30" s="164" t="s">
        <v>117</v>
      </c>
      <c r="D30" s="165" t="s">
        <v>3</v>
      </c>
      <c r="E30" s="165"/>
      <c r="F30" s="165" t="s">
        <v>135</v>
      </c>
      <c r="G30" s="165" t="s">
        <v>108</v>
      </c>
      <c r="H30" s="165" t="s">
        <v>117</v>
      </c>
      <c r="I30" s="166" t="s">
        <v>136</v>
      </c>
    </row>
    <row r="31" spans="1:12" hidden="1" x14ac:dyDescent="0.2">
      <c r="A31" s="10">
        <v>0</v>
      </c>
      <c r="B31" s="32" t="s">
        <v>137</v>
      </c>
      <c r="C31" s="27" t="s">
        <v>117</v>
      </c>
      <c r="D31" s="27" t="s">
        <v>117</v>
      </c>
      <c r="E31" s="27"/>
      <c r="F31" s="27" t="s">
        <v>117</v>
      </c>
      <c r="G31" s="27" t="s">
        <v>117</v>
      </c>
      <c r="H31" s="27" t="s">
        <v>117</v>
      </c>
      <c r="I31" s="27" t="s">
        <v>117</v>
      </c>
      <c r="L31" s="63" t="str">
        <f>+H31</f>
        <v/>
      </c>
    </row>
    <row r="32" spans="1:12" hidden="1" x14ac:dyDescent="0.2">
      <c r="A32" s="10">
        <v>0</v>
      </c>
      <c r="B32" s="11" t="s">
        <v>274</v>
      </c>
      <c r="C32" s="75" t="s">
        <v>117</v>
      </c>
      <c r="D32" s="7" t="s">
        <v>117</v>
      </c>
      <c r="E32" s="9" t="s">
        <v>117</v>
      </c>
      <c r="F32" s="81" t="s">
        <v>117</v>
      </c>
      <c r="G32" s="24" t="s">
        <v>117</v>
      </c>
      <c r="H32" s="24" t="s">
        <v>117</v>
      </c>
      <c r="I32" s="24" t="s">
        <v>117</v>
      </c>
    </row>
    <row r="33" spans="1:14" x14ac:dyDescent="0.2">
      <c r="A33" s="10">
        <v>1</v>
      </c>
      <c r="B33" s="43" t="s">
        <v>140</v>
      </c>
      <c r="C33" s="91" t="s">
        <v>117</v>
      </c>
      <c r="D33" s="92" t="s">
        <v>117</v>
      </c>
      <c r="E33" s="91"/>
      <c r="F33" s="91" t="s">
        <v>117</v>
      </c>
      <c r="G33" s="91" t="s">
        <v>117</v>
      </c>
      <c r="H33" s="91">
        <v>6584.6836274823645</v>
      </c>
      <c r="I33" s="91" t="s">
        <v>117</v>
      </c>
      <c r="L33" s="10">
        <f>SUBTOTAL(9,G34:G51)</f>
        <v>6584.6836274823636</v>
      </c>
    </row>
    <row r="34" spans="1:14" x14ac:dyDescent="0.2">
      <c r="A34" s="10">
        <v>1</v>
      </c>
      <c r="B34" s="26" t="s">
        <v>141</v>
      </c>
      <c r="C34" s="27" t="s">
        <v>117</v>
      </c>
      <c r="D34" s="27">
        <v>66000</v>
      </c>
      <c r="E34" s="27"/>
      <c r="F34" s="71">
        <v>1.54E-2</v>
      </c>
      <c r="G34" s="27">
        <v>1016.4</v>
      </c>
      <c r="H34" s="27" t="s">
        <v>117</v>
      </c>
      <c r="I34" s="27">
        <v>4.9690130643948507</v>
      </c>
      <c r="K34" s="177"/>
      <c r="N34" s="10">
        <v>101.9867549668874</v>
      </c>
    </row>
    <row r="35" spans="1:14" x14ac:dyDescent="0.2">
      <c r="A35" s="10">
        <v>1</v>
      </c>
      <c r="B35" s="26" t="s">
        <v>142</v>
      </c>
      <c r="C35" s="27" t="s">
        <v>117</v>
      </c>
      <c r="D35" s="27">
        <v>66000</v>
      </c>
      <c r="E35" s="27"/>
      <c r="F35" s="71">
        <v>2.5399999999999999E-2</v>
      </c>
      <c r="G35" s="27">
        <v>1676.3999999999999</v>
      </c>
      <c r="H35" s="27" t="s">
        <v>117</v>
      </c>
      <c r="I35" s="27">
        <v>8.195644924391507</v>
      </c>
      <c r="N35" s="10">
        <v>85.234899328859058</v>
      </c>
    </row>
    <row r="36" spans="1:14" x14ac:dyDescent="0.2">
      <c r="A36" s="10">
        <v>1</v>
      </c>
      <c r="B36" s="26" t="s">
        <v>143</v>
      </c>
      <c r="C36" s="27" t="s">
        <v>117</v>
      </c>
      <c r="D36" s="27">
        <v>2</v>
      </c>
      <c r="E36" s="27"/>
      <c r="F36" s="71">
        <v>4.76</v>
      </c>
      <c r="G36" s="27">
        <v>9.52</v>
      </c>
      <c r="H36" s="27" t="s">
        <v>117</v>
      </c>
      <c r="I36" s="27">
        <v>4.654172016237601E-2</v>
      </c>
    </row>
    <row r="37" spans="1:14" x14ac:dyDescent="0.2">
      <c r="A37" s="10">
        <v>1</v>
      </c>
      <c r="B37" s="26" t="s">
        <v>144</v>
      </c>
      <c r="C37" s="27" t="s">
        <v>117</v>
      </c>
      <c r="D37" s="27">
        <v>1.3</v>
      </c>
      <c r="E37" s="27"/>
      <c r="F37" s="71">
        <v>5.76</v>
      </c>
      <c r="G37" s="27">
        <v>7.4879999999999995</v>
      </c>
      <c r="H37" s="27" t="s">
        <v>117</v>
      </c>
      <c r="I37" s="27">
        <v>3.6607605102507518E-2</v>
      </c>
    </row>
    <row r="38" spans="1:14" x14ac:dyDescent="0.2">
      <c r="A38" s="10">
        <v>1</v>
      </c>
      <c r="B38" s="11" t="s">
        <v>146</v>
      </c>
      <c r="C38" s="75" t="s">
        <v>117</v>
      </c>
      <c r="D38" s="27">
        <v>655.63252105784704</v>
      </c>
      <c r="E38" s="9" t="s">
        <v>117</v>
      </c>
      <c r="F38" s="28">
        <v>0.30462436191204301</v>
      </c>
      <c r="G38" s="27">
        <v>199.72163837603077</v>
      </c>
      <c r="H38" s="24" t="s">
        <v>117</v>
      </c>
      <c r="I38" s="24">
        <v>0.97640636593156316</v>
      </c>
    </row>
    <row r="39" spans="1:14" hidden="1" x14ac:dyDescent="0.2">
      <c r="A39" s="10">
        <v>0</v>
      </c>
      <c r="B39" s="11" t="s">
        <v>53</v>
      </c>
      <c r="C39" s="75" t="s">
        <v>117</v>
      </c>
      <c r="D39" s="82">
        <v>84.962500000000006</v>
      </c>
      <c r="E39" s="9" t="s">
        <v>117</v>
      </c>
      <c r="F39" s="13" t="s">
        <v>117</v>
      </c>
      <c r="G39" s="27" t="s">
        <v>117</v>
      </c>
      <c r="H39" s="24" t="s">
        <v>117</v>
      </c>
      <c r="I39" s="24" t="s">
        <v>117</v>
      </c>
    </row>
    <row r="40" spans="1:14" hidden="1" x14ac:dyDescent="0.2">
      <c r="A40" s="10">
        <v>0</v>
      </c>
      <c r="B40" s="11" t="s">
        <v>12</v>
      </c>
      <c r="C40" s="75" t="s">
        <v>117</v>
      </c>
      <c r="D40" s="82">
        <v>33.978749999999998</v>
      </c>
      <c r="E40" s="9" t="s">
        <v>117</v>
      </c>
      <c r="F40" s="13" t="s">
        <v>117</v>
      </c>
      <c r="G40" s="27" t="s">
        <v>117</v>
      </c>
      <c r="H40" s="24" t="s">
        <v>117</v>
      </c>
      <c r="I40" s="24" t="s">
        <v>117</v>
      </c>
    </row>
    <row r="41" spans="1:14" hidden="1" x14ac:dyDescent="0.2">
      <c r="A41" s="10">
        <v>0</v>
      </c>
      <c r="B41" s="26" t="s">
        <v>54</v>
      </c>
      <c r="C41" s="27" t="s">
        <v>117</v>
      </c>
      <c r="D41" s="27">
        <v>136.03800000000001</v>
      </c>
      <c r="E41" s="27" t="s">
        <v>117</v>
      </c>
      <c r="F41" s="70" t="s">
        <v>117</v>
      </c>
      <c r="G41" s="27" t="s">
        <v>117</v>
      </c>
      <c r="H41" s="27" t="s">
        <v>117</v>
      </c>
      <c r="I41" s="27" t="s">
        <v>117</v>
      </c>
    </row>
    <row r="42" spans="1:14" x14ac:dyDescent="0.2">
      <c r="A42" s="10">
        <v>1</v>
      </c>
      <c r="B42" s="26" t="s">
        <v>147</v>
      </c>
      <c r="C42" s="27" t="s">
        <v>117</v>
      </c>
      <c r="D42" s="27" t="s">
        <v>117</v>
      </c>
      <c r="E42" s="27" t="s">
        <v>117</v>
      </c>
      <c r="F42" s="71" t="s">
        <v>117</v>
      </c>
      <c r="G42" s="27">
        <v>823.3073000000004</v>
      </c>
      <c r="H42" s="27" t="s">
        <v>117</v>
      </c>
      <c r="I42" s="27">
        <v>4.0250144920421604</v>
      </c>
    </row>
    <row r="43" spans="1:14" hidden="1" x14ac:dyDescent="0.2">
      <c r="A43" s="10">
        <v>0</v>
      </c>
      <c r="B43" s="26" t="s">
        <v>216</v>
      </c>
      <c r="C43" s="27" t="s">
        <v>117</v>
      </c>
      <c r="D43" s="27">
        <v>0.2</v>
      </c>
      <c r="E43" s="27"/>
      <c r="F43" s="71">
        <v>200.94</v>
      </c>
      <c r="G43" s="27">
        <v>40.188000000000002</v>
      </c>
      <c r="H43" s="27" t="s">
        <v>117</v>
      </c>
      <c r="I43" s="27">
        <v>0.19647254725688729</v>
      </c>
    </row>
    <row r="44" spans="1:14" hidden="1" x14ac:dyDescent="0.2">
      <c r="A44" s="10">
        <v>0</v>
      </c>
      <c r="B44" s="26" t="s">
        <v>153</v>
      </c>
      <c r="C44" s="27" t="s">
        <v>117</v>
      </c>
      <c r="D44" s="27">
        <v>1.5</v>
      </c>
      <c r="E44" s="27"/>
      <c r="F44" s="71">
        <v>64.89</v>
      </c>
      <c r="G44" s="27">
        <v>97.335000000000008</v>
      </c>
      <c r="H44" s="27" t="s">
        <v>117</v>
      </c>
      <c r="I44" s="27">
        <v>0.47585486680723421</v>
      </c>
    </row>
    <row r="45" spans="1:14" hidden="1" x14ac:dyDescent="0.2">
      <c r="A45" s="10">
        <v>0</v>
      </c>
      <c r="B45" s="26" t="s">
        <v>264</v>
      </c>
      <c r="C45" s="27" t="s">
        <v>117</v>
      </c>
      <c r="D45" s="27">
        <v>5</v>
      </c>
      <c r="E45" s="27"/>
      <c r="F45" s="71">
        <v>39.655000000000001</v>
      </c>
      <c r="G45" s="27">
        <v>198.27500000000001</v>
      </c>
      <c r="H45" s="27" t="s">
        <v>117</v>
      </c>
      <c r="I45" s="27">
        <v>0.96933398794066228</v>
      </c>
    </row>
    <row r="46" spans="1:14" hidden="1" x14ac:dyDescent="0.2">
      <c r="A46" s="10">
        <v>0</v>
      </c>
      <c r="B46" s="26" t="s">
        <v>154</v>
      </c>
      <c r="C46" s="27" t="s">
        <v>117</v>
      </c>
      <c r="D46" s="27">
        <v>1.5</v>
      </c>
      <c r="E46" s="27"/>
      <c r="F46" s="71">
        <v>44.083999999999996</v>
      </c>
      <c r="G46" s="27">
        <v>66.125999999999991</v>
      </c>
      <c r="H46" s="27" t="s">
        <v>117</v>
      </c>
      <c r="I46" s="27">
        <v>0.32327917935475586</v>
      </c>
    </row>
    <row r="47" spans="1:14" hidden="1" x14ac:dyDescent="0.2">
      <c r="A47" s="10">
        <v>0</v>
      </c>
      <c r="B47" s="26" t="s">
        <v>196</v>
      </c>
      <c r="C47" s="27" t="s">
        <v>117</v>
      </c>
      <c r="D47" s="27">
        <v>3</v>
      </c>
      <c r="E47" s="27"/>
      <c r="F47" s="71">
        <v>140.46110000000002</v>
      </c>
      <c r="G47" s="27">
        <v>421.38330000000008</v>
      </c>
      <c r="H47" s="27" t="s">
        <v>117</v>
      </c>
      <c r="I47" s="27">
        <v>2.06007391068262</v>
      </c>
    </row>
    <row r="48" spans="1:14" x14ac:dyDescent="0.2">
      <c r="A48" s="10">
        <v>1</v>
      </c>
      <c r="B48" s="26" t="s">
        <v>218</v>
      </c>
      <c r="C48" s="27" t="s">
        <v>117</v>
      </c>
      <c r="D48" s="27">
        <v>6300</v>
      </c>
      <c r="E48" s="27"/>
      <c r="F48" s="71">
        <v>5.9697E-2</v>
      </c>
      <c r="G48" s="27">
        <v>376.09109999999998</v>
      </c>
      <c r="H48" s="27" t="s">
        <v>117</v>
      </c>
      <c r="I48" s="27">
        <v>1.8386477659411946</v>
      </c>
    </row>
    <row r="49" spans="1:12" x14ac:dyDescent="0.2">
      <c r="A49" s="10">
        <v>1</v>
      </c>
      <c r="B49" s="26" t="s">
        <v>222</v>
      </c>
      <c r="C49" s="27" t="s">
        <v>117</v>
      </c>
      <c r="D49" s="27">
        <v>1.8</v>
      </c>
      <c r="E49" s="27"/>
      <c r="F49" s="71">
        <v>73.271889400921665</v>
      </c>
      <c r="G49" s="27">
        <v>131.88940092165899</v>
      </c>
      <c r="H49" s="27" t="s">
        <v>117</v>
      </c>
      <c r="I49" s="27">
        <v>0.64478567122681407</v>
      </c>
    </row>
    <row r="50" spans="1:12" x14ac:dyDescent="0.2">
      <c r="A50" s="10">
        <v>1</v>
      </c>
      <c r="B50" s="26" t="s">
        <v>156</v>
      </c>
      <c r="C50" s="27" t="s">
        <v>117</v>
      </c>
      <c r="D50" s="27">
        <v>3077</v>
      </c>
      <c r="E50" s="27"/>
      <c r="F50" s="71">
        <v>0.56279999999999997</v>
      </c>
      <c r="G50" s="27">
        <v>1731.7356</v>
      </c>
      <c r="H50" s="27" t="s">
        <v>117</v>
      </c>
      <c r="I50" s="27">
        <v>8.4661716061370083</v>
      </c>
    </row>
    <row r="51" spans="1:12" x14ac:dyDescent="0.2">
      <c r="A51" s="10">
        <v>1</v>
      </c>
      <c r="B51" s="26" t="s">
        <v>219</v>
      </c>
      <c r="C51" s="27" t="s">
        <v>117</v>
      </c>
      <c r="D51" s="27">
        <v>12600</v>
      </c>
      <c r="E51" s="27"/>
      <c r="F51" s="71">
        <v>4.8581792713069338E-2</v>
      </c>
      <c r="G51" s="27">
        <v>612.13058818467368</v>
      </c>
      <c r="H51" s="27" t="s">
        <v>117</v>
      </c>
      <c r="I51" s="91">
        <v>2.992606148962365</v>
      </c>
      <c r="L51" s="10">
        <f>SUBTOTAL(9,G52:G74)</f>
        <v>6915.7812979894416</v>
      </c>
    </row>
    <row r="52" spans="1:12" x14ac:dyDescent="0.2">
      <c r="A52" s="10">
        <v>1</v>
      </c>
      <c r="B52" s="43" t="s">
        <v>157</v>
      </c>
      <c r="C52" s="91" t="s">
        <v>117</v>
      </c>
      <c r="D52" s="91" t="s">
        <v>117</v>
      </c>
      <c r="E52" s="91"/>
      <c r="F52" s="93" t="s">
        <v>117</v>
      </c>
      <c r="G52" s="91" t="s">
        <v>117</v>
      </c>
      <c r="H52" s="91">
        <v>6915.7812979894416</v>
      </c>
      <c r="I52" s="91" t="s">
        <v>117</v>
      </c>
    </row>
    <row r="53" spans="1:12" x14ac:dyDescent="0.2">
      <c r="A53" s="10">
        <v>1</v>
      </c>
      <c r="B53" s="26" t="s">
        <v>158</v>
      </c>
      <c r="C53" s="27" t="s">
        <v>117</v>
      </c>
      <c r="D53" s="27">
        <v>1</v>
      </c>
      <c r="E53" s="27"/>
      <c r="F53" s="72">
        <v>45</v>
      </c>
      <c r="G53" s="27">
        <v>45</v>
      </c>
      <c r="H53" s="27" t="s">
        <v>117</v>
      </c>
      <c r="I53" s="27">
        <v>0.21999762681795382</v>
      </c>
    </row>
    <row r="54" spans="1:12" x14ac:dyDescent="0.2">
      <c r="A54" s="10">
        <v>1</v>
      </c>
      <c r="B54" s="26" t="s">
        <v>220</v>
      </c>
      <c r="C54" s="27" t="s">
        <v>117</v>
      </c>
      <c r="D54" s="27">
        <v>900</v>
      </c>
      <c r="E54" s="27"/>
      <c r="F54" s="71">
        <v>0.1396</v>
      </c>
      <c r="G54" s="27">
        <v>125.64</v>
      </c>
      <c r="H54" s="27" t="s">
        <v>117</v>
      </c>
      <c r="I54" s="27">
        <v>0.61423337407572709</v>
      </c>
    </row>
    <row r="55" spans="1:12" x14ac:dyDescent="0.2">
      <c r="A55" s="10">
        <v>1</v>
      </c>
      <c r="B55" s="11" t="s">
        <v>159</v>
      </c>
      <c r="C55" s="75" t="s">
        <v>117</v>
      </c>
      <c r="D55" s="27">
        <v>195</v>
      </c>
      <c r="E55" s="9" t="s">
        <v>117</v>
      </c>
      <c r="F55" s="154">
        <v>0.2</v>
      </c>
      <c r="G55" s="7">
        <v>39</v>
      </c>
      <c r="H55" s="9" t="s">
        <v>117</v>
      </c>
      <c r="I55" s="24">
        <v>0.19066460990889333</v>
      </c>
    </row>
    <row r="56" spans="1:12" x14ac:dyDescent="0.2">
      <c r="A56" s="10">
        <v>1</v>
      </c>
      <c r="B56" s="11" t="s">
        <v>160</v>
      </c>
      <c r="C56" s="75" t="s">
        <v>117</v>
      </c>
      <c r="D56" s="27">
        <v>1200000</v>
      </c>
      <c r="E56" s="9" t="s">
        <v>117</v>
      </c>
      <c r="F56" s="28">
        <v>2.5000000000000001E-4</v>
      </c>
      <c r="G56" s="7">
        <v>300</v>
      </c>
      <c r="H56" s="9" t="s">
        <v>117</v>
      </c>
      <c r="I56" s="24">
        <v>1.4666508454530256</v>
      </c>
    </row>
    <row r="57" spans="1:12" x14ac:dyDescent="0.2">
      <c r="A57" s="10">
        <v>1</v>
      </c>
      <c r="B57" s="11" t="s">
        <v>161</v>
      </c>
      <c r="C57" s="75" t="s">
        <v>117</v>
      </c>
      <c r="D57" s="27">
        <v>20000</v>
      </c>
      <c r="E57" s="9" t="s">
        <v>117</v>
      </c>
      <c r="F57" s="28">
        <v>0.1</v>
      </c>
      <c r="G57" s="7">
        <v>2000</v>
      </c>
      <c r="H57" s="9" t="s">
        <v>117</v>
      </c>
      <c r="I57" s="24">
        <v>9.7776723030201715</v>
      </c>
    </row>
    <row r="58" spans="1:12" x14ac:dyDescent="0.2">
      <c r="A58" s="10">
        <v>1</v>
      </c>
      <c r="B58" s="11" t="s">
        <v>162</v>
      </c>
      <c r="C58" s="75" t="s">
        <v>117</v>
      </c>
      <c r="D58" s="7">
        <v>770.96153846153845</v>
      </c>
      <c r="E58" s="9" t="s">
        <v>117</v>
      </c>
      <c r="F58" s="9">
        <v>4.5353448275862052</v>
      </c>
      <c r="G58" s="7">
        <v>3496.5764257294413</v>
      </c>
      <c r="H58" s="9" t="s">
        <v>117</v>
      </c>
      <c r="I58" s="24">
        <v>17.094189236624011</v>
      </c>
    </row>
    <row r="59" spans="1:12" hidden="1" x14ac:dyDescent="0.2">
      <c r="A59" s="10">
        <v>0</v>
      </c>
      <c r="B59" s="11">
        <v>0</v>
      </c>
      <c r="C59" s="75" t="s">
        <v>117</v>
      </c>
      <c r="D59" s="7" t="s">
        <v>117</v>
      </c>
      <c r="E59" s="9" t="s">
        <v>117</v>
      </c>
      <c r="F59" s="9" t="s">
        <v>117</v>
      </c>
      <c r="G59" s="7" t="s">
        <v>117</v>
      </c>
      <c r="H59" s="9" t="s">
        <v>117</v>
      </c>
      <c r="I59" s="24" t="s">
        <v>117</v>
      </c>
    </row>
    <row r="60" spans="1:12" hidden="1" x14ac:dyDescent="0.2">
      <c r="A60" s="10">
        <v>0</v>
      </c>
      <c r="B60" s="11">
        <v>0</v>
      </c>
      <c r="C60" s="75" t="s">
        <v>117</v>
      </c>
      <c r="D60" s="7" t="s">
        <v>117</v>
      </c>
      <c r="E60" s="9" t="s">
        <v>117</v>
      </c>
      <c r="F60" s="9" t="s">
        <v>117</v>
      </c>
      <c r="G60" s="7" t="s">
        <v>117</v>
      </c>
      <c r="H60" s="9" t="s">
        <v>117</v>
      </c>
      <c r="I60" s="24" t="s">
        <v>117</v>
      </c>
    </row>
    <row r="61" spans="1:12" hidden="1" x14ac:dyDescent="0.2">
      <c r="A61" s="10">
        <v>0</v>
      </c>
      <c r="B61" s="11">
        <v>0</v>
      </c>
      <c r="C61" s="75" t="s">
        <v>117</v>
      </c>
      <c r="D61" s="7" t="s">
        <v>117</v>
      </c>
      <c r="E61" s="9" t="s">
        <v>117</v>
      </c>
      <c r="F61" s="9" t="s">
        <v>117</v>
      </c>
      <c r="G61" s="7" t="s">
        <v>117</v>
      </c>
      <c r="H61" s="9" t="s">
        <v>117</v>
      </c>
      <c r="I61" s="24" t="s">
        <v>117</v>
      </c>
    </row>
    <row r="62" spans="1:12" hidden="1" x14ac:dyDescent="0.2">
      <c r="A62" s="10">
        <v>0</v>
      </c>
      <c r="B62" s="11">
        <v>0</v>
      </c>
      <c r="C62" s="75" t="s">
        <v>117</v>
      </c>
      <c r="D62" s="7" t="s">
        <v>117</v>
      </c>
      <c r="E62" s="9" t="s">
        <v>117</v>
      </c>
      <c r="F62" s="9" t="s">
        <v>117</v>
      </c>
      <c r="G62" s="7" t="s">
        <v>117</v>
      </c>
      <c r="H62" s="9" t="s">
        <v>117</v>
      </c>
      <c r="I62" s="24" t="s">
        <v>117</v>
      </c>
    </row>
    <row r="63" spans="1:12" hidden="1" x14ac:dyDescent="0.2">
      <c r="A63" s="10">
        <v>0</v>
      </c>
      <c r="B63" s="11">
        <v>0</v>
      </c>
      <c r="C63" s="75" t="s">
        <v>117</v>
      </c>
      <c r="D63" s="7" t="s">
        <v>117</v>
      </c>
      <c r="E63" s="9" t="s">
        <v>117</v>
      </c>
      <c r="F63" s="9" t="s">
        <v>117</v>
      </c>
      <c r="G63" s="7" t="s">
        <v>117</v>
      </c>
      <c r="H63" s="9" t="s">
        <v>117</v>
      </c>
      <c r="I63" s="24" t="s">
        <v>117</v>
      </c>
    </row>
    <row r="64" spans="1:12" hidden="1" x14ac:dyDescent="0.2">
      <c r="A64" s="10">
        <v>0</v>
      </c>
      <c r="B64" s="11">
        <v>0</v>
      </c>
      <c r="C64" s="75" t="s">
        <v>117</v>
      </c>
      <c r="D64" s="7" t="s">
        <v>117</v>
      </c>
      <c r="E64" s="9" t="s">
        <v>117</v>
      </c>
      <c r="F64" s="9" t="s">
        <v>117</v>
      </c>
      <c r="G64" s="7" t="s">
        <v>117</v>
      </c>
      <c r="H64" s="9" t="s">
        <v>117</v>
      </c>
      <c r="I64" s="24" t="s">
        <v>117</v>
      </c>
    </row>
    <row r="65" spans="1:12" hidden="1" x14ac:dyDescent="0.2">
      <c r="A65" s="10">
        <v>0</v>
      </c>
      <c r="B65" s="11">
        <v>0</v>
      </c>
      <c r="C65" s="75" t="s">
        <v>117</v>
      </c>
      <c r="D65" s="7" t="s">
        <v>117</v>
      </c>
      <c r="E65" s="9" t="s">
        <v>117</v>
      </c>
      <c r="F65" s="9" t="s">
        <v>117</v>
      </c>
      <c r="G65" s="7" t="s">
        <v>117</v>
      </c>
      <c r="H65" s="9" t="s">
        <v>117</v>
      </c>
      <c r="I65" s="24" t="s">
        <v>117</v>
      </c>
    </row>
    <row r="66" spans="1:12" hidden="1" x14ac:dyDescent="0.2">
      <c r="A66" s="10">
        <v>0</v>
      </c>
      <c r="B66" s="11">
        <v>0</v>
      </c>
      <c r="C66" s="75" t="s">
        <v>117</v>
      </c>
      <c r="D66" s="7" t="s">
        <v>117</v>
      </c>
      <c r="E66" s="9" t="s">
        <v>117</v>
      </c>
      <c r="F66" s="9" t="s">
        <v>117</v>
      </c>
      <c r="G66" s="7" t="s">
        <v>117</v>
      </c>
      <c r="H66" s="9" t="s">
        <v>117</v>
      </c>
      <c r="I66" s="24" t="s">
        <v>117</v>
      </c>
    </row>
    <row r="67" spans="1:12" hidden="1" x14ac:dyDescent="0.2">
      <c r="A67" s="10">
        <v>0</v>
      </c>
      <c r="B67" s="11">
        <v>0</v>
      </c>
      <c r="C67" s="75" t="s">
        <v>117</v>
      </c>
      <c r="D67" s="7" t="s">
        <v>117</v>
      </c>
      <c r="E67" s="9" t="s">
        <v>117</v>
      </c>
      <c r="F67" s="9" t="s">
        <v>117</v>
      </c>
      <c r="G67" s="7" t="s">
        <v>117</v>
      </c>
      <c r="H67" s="9" t="s">
        <v>117</v>
      </c>
      <c r="I67" s="24" t="s">
        <v>117</v>
      </c>
    </row>
    <row r="68" spans="1:12" hidden="1" x14ac:dyDescent="0.2">
      <c r="A68" s="10">
        <v>0</v>
      </c>
      <c r="B68" s="11">
        <v>0</v>
      </c>
      <c r="C68" s="75" t="s">
        <v>117</v>
      </c>
      <c r="D68" s="7" t="s">
        <v>117</v>
      </c>
      <c r="E68" s="9" t="s">
        <v>117</v>
      </c>
      <c r="F68" s="9" t="s">
        <v>117</v>
      </c>
      <c r="G68" s="7" t="s">
        <v>117</v>
      </c>
      <c r="H68" s="9" t="s">
        <v>117</v>
      </c>
      <c r="I68" s="24" t="s">
        <v>117</v>
      </c>
    </row>
    <row r="69" spans="1:12" hidden="1" x14ac:dyDescent="0.2">
      <c r="A69" s="10">
        <v>0</v>
      </c>
      <c r="B69" s="11">
        <v>0</v>
      </c>
      <c r="C69" s="75" t="s">
        <v>117</v>
      </c>
      <c r="D69" s="7" t="s">
        <v>117</v>
      </c>
      <c r="E69" s="9" t="s">
        <v>117</v>
      </c>
      <c r="F69" s="9" t="s">
        <v>117</v>
      </c>
      <c r="G69" s="7" t="s">
        <v>117</v>
      </c>
      <c r="H69" s="9" t="s">
        <v>117</v>
      </c>
      <c r="I69" s="24" t="s">
        <v>117</v>
      </c>
    </row>
    <row r="70" spans="1:12" hidden="1" x14ac:dyDescent="0.2">
      <c r="A70" s="10">
        <v>0</v>
      </c>
      <c r="B70" s="11">
        <v>0</v>
      </c>
      <c r="C70" s="75" t="s">
        <v>117</v>
      </c>
      <c r="D70" s="7" t="s">
        <v>117</v>
      </c>
      <c r="E70" s="9" t="s">
        <v>117</v>
      </c>
      <c r="F70" s="9" t="s">
        <v>117</v>
      </c>
      <c r="G70" s="7" t="s">
        <v>117</v>
      </c>
      <c r="H70" s="9" t="s">
        <v>117</v>
      </c>
      <c r="I70" s="24" t="s">
        <v>117</v>
      </c>
    </row>
    <row r="71" spans="1:12" hidden="1" x14ac:dyDescent="0.2">
      <c r="A71" s="10">
        <v>0</v>
      </c>
      <c r="B71" s="11">
        <v>0</v>
      </c>
      <c r="C71" s="75" t="s">
        <v>117</v>
      </c>
      <c r="D71" s="7" t="s">
        <v>117</v>
      </c>
      <c r="E71" s="9" t="s">
        <v>117</v>
      </c>
      <c r="F71" s="9" t="s">
        <v>117</v>
      </c>
      <c r="G71" s="7" t="s">
        <v>117</v>
      </c>
      <c r="H71" s="9" t="s">
        <v>117</v>
      </c>
      <c r="I71" s="24" t="s">
        <v>117</v>
      </c>
    </row>
    <row r="72" spans="1:12" hidden="1" x14ac:dyDescent="0.2">
      <c r="A72" s="10">
        <v>0</v>
      </c>
      <c r="B72" s="11">
        <v>0</v>
      </c>
      <c r="C72" s="75" t="s">
        <v>117</v>
      </c>
      <c r="D72" s="7" t="s">
        <v>117</v>
      </c>
      <c r="E72" s="9" t="s">
        <v>117</v>
      </c>
      <c r="F72" s="9" t="s">
        <v>117</v>
      </c>
      <c r="G72" s="7" t="s">
        <v>117</v>
      </c>
      <c r="H72" s="9" t="s">
        <v>117</v>
      </c>
      <c r="I72" s="24" t="s">
        <v>117</v>
      </c>
    </row>
    <row r="73" spans="1:12" x14ac:dyDescent="0.2">
      <c r="A73" s="10">
        <v>1</v>
      </c>
      <c r="B73" s="11" t="s">
        <v>163</v>
      </c>
      <c r="C73" s="9" t="s">
        <v>117</v>
      </c>
      <c r="D73" s="26" t="s">
        <v>117</v>
      </c>
      <c r="E73" s="77" t="s">
        <v>117</v>
      </c>
      <c r="F73" s="71" t="s">
        <v>117</v>
      </c>
      <c r="G73" s="30">
        <v>907.52</v>
      </c>
      <c r="H73" s="24" t="s">
        <v>117</v>
      </c>
      <c r="I73" s="24">
        <v>4.4367165842184324</v>
      </c>
    </row>
    <row r="74" spans="1:12" x14ac:dyDescent="0.2">
      <c r="A74" s="10">
        <v>1</v>
      </c>
      <c r="B74" s="26" t="s">
        <v>164</v>
      </c>
      <c r="C74" s="24" t="s">
        <v>117</v>
      </c>
      <c r="D74" s="27" t="s">
        <v>117</v>
      </c>
      <c r="E74" s="27"/>
      <c r="F74" s="71" t="s">
        <v>117</v>
      </c>
      <c r="G74" s="27">
        <v>2.04487226</v>
      </c>
      <c r="H74" s="27" t="s">
        <v>117</v>
      </c>
      <c r="I74" s="27">
        <v>9.9970454299081312E-3</v>
      </c>
    </row>
    <row r="75" spans="1:12" x14ac:dyDescent="0.2">
      <c r="A75" s="10">
        <v>1</v>
      </c>
      <c r="B75" s="94" t="s">
        <v>165</v>
      </c>
      <c r="C75" s="95" t="s">
        <v>117</v>
      </c>
      <c r="D75" s="91" t="s">
        <v>117</v>
      </c>
      <c r="E75" s="91"/>
      <c r="F75" s="93" t="s">
        <v>117</v>
      </c>
      <c r="G75" s="91" t="s">
        <v>117</v>
      </c>
      <c r="H75" s="91">
        <v>85.631166666666672</v>
      </c>
      <c r="I75" s="91" t="s">
        <v>117</v>
      </c>
      <c r="L75" s="63">
        <f>SUM(G76:G81)</f>
        <v>85.631166666666672</v>
      </c>
    </row>
    <row r="76" spans="1:12" x14ac:dyDescent="0.2">
      <c r="A76" s="10">
        <v>1</v>
      </c>
      <c r="B76" s="26" t="s">
        <v>221</v>
      </c>
      <c r="C76" s="24" t="s">
        <v>117</v>
      </c>
      <c r="D76" s="27">
        <v>0.5</v>
      </c>
      <c r="E76" s="27" t="s">
        <v>117</v>
      </c>
      <c r="F76" s="71" t="s">
        <v>117</v>
      </c>
      <c r="G76" s="27">
        <v>85.631166666666672</v>
      </c>
      <c r="H76" s="27" t="s">
        <v>117</v>
      </c>
      <c r="I76" s="27">
        <v>0.41863674329598538</v>
      </c>
    </row>
    <row r="77" spans="1:12" hidden="1" x14ac:dyDescent="0.2">
      <c r="A77" s="10">
        <v>0</v>
      </c>
      <c r="B77" s="26">
        <v>0</v>
      </c>
      <c r="C77" s="24" t="s">
        <v>117</v>
      </c>
      <c r="D77" s="27" t="s">
        <v>117</v>
      </c>
      <c r="E77" s="27"/>
      <c r="F77" s="27" t="s">
        <v>117</v>
      </c>
      <c r="G77" s="27" t="s">
        <v>117</v>
      </c>
      <c r="H77" s="27" t="s">
        <v>117</v>
      </c>
      <c r="I77" s="27" t="s">
        <v>117</v>
      </c>
    </row>
    <row r="78" spans="1:12" hidden="1" x14ac:dyDescent="0.2">
      <c r="A78" s="10">
        <v>0</v>
      </c>
      <c r="B78" s="26">
        <v>0</v>
      </c>
      <c r="C78" s="24" t="s">
        <v>117</v>
      </c>
      <c r="D78" s="27" t="s">
        <v>117</v>
      </c>
      <c r="E78" s="27"/>
      <c r="F78" s="27" t="s">
        <v>117</v>
      </c>
      <c r="G78" s="27" t="s">
        <v>117</v>
      </c>
      <c r="H78" s="27" t="s">
        <v>117</v>
      </c>
      <c r="I78" s="27" t="s">
        <v>117</v>
      </c>
    </row>
    <row r="79" spans="1:12" hidden="1" x14ac:dyDescent="0.2">
      <c r="A79" s="10">
        <v>0</v>
      </c>
      <c r="B79" s="26">
        <v>0</v>
      </c>
      <c r="C79" s="24" t="s">
        <v>117</v>
      </c>
      <c r="D79" s="27" t="s">
        <v>117</v>
      </c>
      <c r="E79" s="27" t="s">
        <v>117</v>
      </c>
      <c r="F79" s="27" t="s">
        <v>117</v>
      </c>
      <c r="G79" s="27" t="s">
        <v>117</v>
      </c>
      <c r="H79" s="27" t="s">
        <v>117</v>
      </c>
      <c r="I79" s="27" t="s">
        <v>117</v>
      </c>
    </row>
    <row r="80" spans="1:12" hidden="1" x14ac:dyDescent="0.2">
      <c r="A80" s="10">
        <v>0</v>
      </c>
      <c r="B80" s="26">
        <v>0</v>
      </c>
      <c r="C80" s="24" t="s">
        <v>117</v>
      </c>
      <c r="D80" s="27" t="s">
        <v>117</v>
      </c>
      <c r="E80" s="27" t="s">
        <v>117</v>
      </c>
      <c r="F80" s="27" t="s">
        <v>117</v>
      </c>
      <c r="G80" s="27" t="s">
        <v>117</v>
      </c>
      <c r="H80" s="27" t="s">
        <v>117</v>
      </c>
      <c r="I80" s="27" t="s">
        <v>117</v>
      </c>
    </row>
    <row r="81" spans="1:12" hidden="1" x14ac:dyDescent="0.2">
      <c r="A81" s="10">
        <v>0</v>
      </c>
      <c r="B81" s="11">
        <v>0</v>
      </c>
      <c r="C81" s="9" t="s">
        <v>117</v>
      </c>
      <c r="D81" s="26" t="s">
        <v>117</v>
      </c>
      <c r="E81" s="77" t="s">
        <v>117</v>
      </c>
      <c r="F81" s="75" t="s">
        <v>117</v>
      </c>
      <c r="G81" s="83" t="s">
        <v>117</v>
      </c>
      <c r="H81" s="9" t="s">
        <v>117</v>
      </c>
      <c r="I81" s="24" t="s">
        <v>117</v>
      </c>
    </row>
    <row r="82" spans="1:12" x14ac:dyDescent="0.2">
      <c r="A82" s="10">
        <v>1</v>
      </c>
      <c r="B82" s="94" t="s">
        <v>167</v>
      </c>
      <c r="C82" s="95" t="s">
        <v>117</v>
      </c>
      <c r="D82" s="91" t="s">
        <v>117</v>
      </c>
      <c r="E82" s="91"/>
      <c r="F82" s="93" t="s">
        <v>117</v>
      </c>
      <c r="G82" s="91" t="s">
        <v>117</v>
      </c>
      <c r="H82" s="91">
        <v>4789.8649530164366</v>
      </c>
      <c r="I82" s="91" t="s">
        <v>117</v>
      </c>
      <c r="L82" s="63">
        <f>SUM(G83:G84)</f>
        <v>4789.8649530164366</v>
      </c>
    </row>
    <row r="83" spans="1:12" x14ac:dyDescent="0.2">
      <c r="A83" s="10">
        <v>1</v>
      </c>
      <c r="B83" s="31" t="s">
        <v>168</v>
      </c>
      <c r="C83" s="24" t="s">
        <v>117</v>
      </c>
      <c r="D83" s="27">
        <v>124.82675827349837</v>
      </c>
      <c r="E83" s="27"/>
      <c r="F83" s="71">
        <v>22.325244791995463</v>
      </c>
      <c r="G83" s="27">
        <v>2786.7879350470962</v>
      </c>
      <c r="H83" s="27" t="s">
        <v>117</v>
      </c>
      <c r="I83" s="27">
        <v>13.624149603450384</v>
      </c>
    </row>
    <row r="84" spans="1:12" x14ac:dyDescent="0.2">
      <c r="A84" s="10">
        <v>1</v>
      </c>
      <c r="B84" s="31" t="s">
        <v>169</v>
      </c>
      <c r="C84" s="24" t="s">
        <v>117</v>
      </c>
      <c r="D84" s="27">
        <v>324.43929470865351</v>
      </c>
      <c r="E84" s="27"/>
      <c r="F84" s="71">
        <v>6.1739655172413794</v>
      </c>
      <c r="G84" s="27">
        <v>2003.0770179693402</v>
      </c>
      <c r="H84" s="27" t="s">
        <v>117</v>
      </c>
      <c r="I84" s="27">
        <v>9.7927153397075273</v>
      </c>
    </row>
    <row r="85" spans="1:12" x14ac:dyDescent="0.2">
      <c r="A85" s="10">
        <v>1</v>
      </c>
      <c r="B85" s="94" t="s">
        <v>170</v>
      </c>
      <c r="C85" s="95" t="s">
        <v>117</v>
      </c>
      <c r="D85" s="91" t="s">
        <v>117</v>
      </c>
      <c r="E85" s="91"/>
      <c r="F85" s="171" t="s">
        <v>117</v>
      </c>
      <c r="G85" s="91" t="s">
        <v>117</v>
      </c>
      <c r="H85" s="91">
        <v>1689.0874467576525</v>
      </c>
      <c r="I85" s="91" t="s">
        <v>117</v>
      </c>
      <c r="L85" s="63">
        <f>SUM(G86:G91)</f>
        <v>1689.0874467576525</v>
      </c>
    </row>
    <row r="86" spans="1:12" hidden="1" x14ac:dyDescent="0.2">
      <c r="A86" s="10">
        <v>0</v>
      </c>
      <c r="B86" s="12" t="s">
        <v>171</v>
      </c>
      <c r="C86" s="9" t="s">
        <v>117</v>
      </c>
      <c r="D86" s="76" t="s">
        <v>117</v>
      </c>
      <c r="E86" s="77" t="s">
        <v>117</v>
      </c>
      <c r="F86" s="84" t="s">
        <v>117</v>
      </c>
      <c r="G86" s="8" t="s">
        <v>117</v>
      </c>
      <c r="H86" s="9" t="s">
        <v>117</v>
      </c>
      <c r="I86" s="24" t="s">
        <v>117</v>
      </c>
    </row>
    <row r="87" spans="1:12" x14ac:dyDescent="0.2">
      <c r="A87" s="10">
        <v>1</v>
      </c>
      <c r="B87" s="31" t="s">
        <v>172</v>
      </c>
      <c r="C87" s="24" t="s">
        <v>117</v>
      </c>
      <c r="D87" s="27" t="s">
        <v>117</v>
      </c>
      <c r="E87" s="27"/>
      <c r="F87" s="72" t="s">
        <v>117</v>
      </c>
      <c r="G87" s="27">
        <v>664.84837506231679</v>
      </c>
      <c r="H87" s="27" t="s">
        <v>117</v>
      </c>
      <c r="I87" s="27">
        <v>3.2503347712773905</v>
      </c>
    </row>
    <row r="88" spans="1:12" x14ac:dyDescent="0.2">
      <c r="A88" s="10">
        <v>1</v>
      </c>
      <c r="B88" s="31" t="s">
        <v>173</v>
      </c>
      <c r="C88" s="24" t="s">
        <v>117</v>
      </c>
      <c r="D88" s="27" t="s">
        <v>117</v>
      </c>
      <c r="E88" s="27"/>
      <c r="F88" s="72" t="s">
        <v>117</v>
      </c>
      <c r="G88" s="27">
        <v>727.32529103170339</v>
      </c>
      <c r="H88" s="27" t="s">
        <v>117</v>
      </c>
      <c r="I88" s="27">
        <v>3.5557741767033857</v>
      </c>
    </row>
    <row r="89" spans="1:12" x14ac:dyDescent="0.2">
      <c r="A89" s="10">
        <v>1</v>
      </c>
      <c r="B89" s="31" t="s">
        <v>174</v>
      </c>
      <c r="C89" s="24" t="s">
        <v>117</v>
      </c>
      <c r="D89" s="27" t="s">
        <v>117</v>
      </c>
      <c r="E89" s="27"/>
      <c r="F89" s="72" t="s">
        <v>117</v>
      </c>
      <c r="G89" s="27">
        <v>296.91378066363245</v>
      </c>
      <c r="H89" s="27" t="s">
        <v>117</v>
      </c>
      <c r="I89" s="27">
        <v>1.4515628247899026</v>
      </c>
    </row>
    <row r="90" spans="1:12" hidden="1" x14ac:dyDescent="0.2">
      <c r="A90" s="10">
        <v>0</v>
      </c>
      <c r="B90" s="11">
        <v>0</v>
      </c>
      <c r="C90" s="9" t="s">
        <v>117</v>
      </c>
      <c r="D90" s="9" t="s">
        <v>117</v>
      </c>
      <c r="E90" s="77" t="s">
        <v>117</v>
      </c>
      <c r="F90" s="75" t="s">
        <v>117</v>
      </c>
      <c r="G90" s="27" t="s">
        <v>117</v>
      </c>
      <c r="H90" s="26" t="s">
        <v>117</v>
      </c>
      <c r="I90" s="24" t="s">
        <v>117</v>
      </c>
    </row>
    <row r="91" spans="1:12" hidden="1" x14ac:dyDescent="0.2">
      <c r="A91" s="10">
        <v>0</v>
      </c>
      <c r="B91" s="12" t="s">
        <v>175</v>
      </c>
      <c r="C91" s="9" t="s">
        <v>117</v>
      </c>
      <c r="D91" s="85" t="s">
        <v>117</v>
      </c>
      <c r="E91" s="77" t="s">
        <v>117</v>
      </c>
      <c r="F91" s="75" t="s">
        <v>117</v>
      </c>
      <c r="G91" s="86" t="s">
        <v>117</v>
      </c>
      <c r="H91" s="9" t="s">
        <v>117</v>
      </c>
      <c r="I91" s="24" t="s">
        <v>117</v>
      </c>
    </row>
    <row r="92" spans="1:12" x14ac:dyDescent="0.2">
      <c r="A92" s="10">
        <v>1</v>
      </c>
      <c r="B92" s="31" t="s">
        <v>176</v>
      </c>
      <c r="C92" s="24" t="s">
        <v>117</v>
      </c>
      <c r="D92" s="27" t="s">
        <v>117</v>
      </c>
      <c r="E92" s="27"/>
      <c r="F92" s="72" t="s">
        <v>117</v>
      </c>
      <c r="G92" s="27">
        <v>389.71761210415247</v>
      </c>
      <c r="H92" s="27" t="s">
        <v>117</v>
      </c>
      <c r="I92" s="27">
        <v>1.9052655509349652</v>
      </c>
      <c r="L92" s="63">
        <f>+G92</f>
        <v>389.71761210415247</v>
      </c>
    </row>
    <row r="93" spans="1:12" hidden="1" x14ac:dyDescent="0.2">
      <c r="A93" s="10">
        <v>0</v>
      </c>
      <c r="B93" s="9">
        <v>0</v>
      </c>
      <c r="C93" s="9" t="s">
        <v>117</v>
      </c>
      <c r="D93" s="9" t="s">
        <v>117</v>
      </c>
      <c r="E93" s="77" t="s">
        <v>117</v>
      </c>
      <c r="F93" s="75" t="s">
        <v>117</v>
      </c>
      <c r="G93" s="27" t="s">
        <v>117</v>
      </c>
      <c r="H93" s="24" t="s">
        <v>117</v>
      </c>
      <c r="I93" s="24" t="s">
        <v>117</v>
      </c>
    </row>
    <row r="94" spans="1:12" x14ac:dyDescent="0.2">
      <c r="A94" s="10">
        <v>1</v>
      </c>
      <c r="B94" s="37" t="s">
        <v>4</v>
      </c>
      <c r="C94" s="38" t="s">
        <v>117</v>
      </c>
      <c r="D94" s="64" t="s">
        <v>117</v>
      </c>
      <c r="E94" s="65"/>
      <c r="F94" s="155" t="s">
        <v>117</v>
      </c>
      <c r="G94" s="39">
        <v>20454.766104016711</v>
      </c>
      <c r="H94" s="38" t="s">
        <v>117</v>
      </c>
      <c r="I94" s="38">
        <v>100</v>
      </c>
      <c r="K94" s="63"/>
      <c r="L94" s="63">
        <f>SUM(L31:L92)</f>
        <v>20454.766104016715</v>
      </c>
    </row>
    <row r="95" spans="1:12" hidden="1" x14ac:dyDescent="0.2">
      <c r="A95" s="10">
        <v>0</v>
      </c>
      <c r="B95" s="12" t="s">
        <v>49</v>
      </c>
      <c r="C95" s="9" t="s">
        <v>117</v>
      </c>
      <c r="D95" s="9" t="s">
        <v>117</v>
      </c>
      <c r="E95" s="77" t="s">
        <v>117</v>
      </c>
      <c r="F95" s="75" t="s">
        <v>117</v>
      </c>
      <c r="G95" s="27" t="s">
        <v>117</v>
      </c>
      <c r="H95" s="24" t="s">
        <v>117</v>
      </c>
      <c r="I95" s="9" t="s">
        <v>117</v>
      </c>
    </row>
    <row r="96" spans="1:12" hidden="1" x14ac:dyDescent="0.2">
      <c r="A96" s="10">
        <v>0</v>
      </c>
      <c r="B96" s="76">
        <v>0</v>
      </c>
      <c r="C96" s="9" t="s">
        <v>117</v>
      </c>
      <c r="D96" s="76" t="s">
        <v>117</v>
      </c>
      <c r="E96" s="77" t="s">
        <v>117</v>
      </c>
      <c r="F96" s="77" t="s">
        <v>117</v>
      </c>
      <c r="G96" s="78" t="s">
        <v>117</v>
      </c>
      <c r="H96" s="24" t="s">
        <v>117</v>
      </c>
      <c r="I96" s="9" t="s">
        <v>117</v>
      </c>
    </row>
    <row r="97" spans="1:12" hidden="1" x14ac:dyDescent="0.2">
      <c r="A97" s="10">
        <v>0</v>
      </c>
      <c r="B97" s="76">
        <v>0</v>
      </c>
      <c r="C97" s="9" t="s">
        <v>117</v>
      </c>
      <c r="D97" s="76" t="s">
        <v>117</v>
      </c>
      <c r="E97" s="77" t="s">
        <v>117</v>
      </c>
      <c r="F97" s="77" t="s">
        <v>117</v>
      </c>
      <c r="G97" s="78" t="s">
        <v>117</v>
      </c>
      <c r="H97" s="9" t="s">
        <v>117</v>
      </c>
      <c r="I97" s="9" t="s">
        <v>117</v>
      </c>
    </row>
    <row r="98" spans="1:12" hidden="1" x14ac:dyDescent="0.2">
      <c r="A98" s="10">
        <v>0</v>
      </c>
      <c r="B98" s="76">
        <v>0</v>
      </c>
      <c r="C98" s="9" t="s">
        <v>117</v>
      </c>
      <c r="D98" s="76" t="s">
        <v>117</v>
      </c>
      <c r="E98" s="77" t="s">
        <v>117</v>
      </c>
      <c r="F98" s="77" t="s">
        <v>117</v>
      </c>
      <c r="G98" s="78" t="s">
        <v>117</v>
      </c>
      <c r="H98" s="9" t="s">
        <v>117</v>
      </c>
      <c r="I98" s="9" t="s">
        <v>117</v>
      </c>
    </row>
    <row r="99" spans="1:12" x14ac:dyDescent="0.2">
      <c r="A99" s="10">
        <v>1</v>
      </c>
      <c r="B99" s="41" t="s">
        <v>5</v>
      </c>
      <c r="C99" s="42" t="s">
        <v>117</v>
      </c>
      <c r="D99" s="66" t="s">
        <v>117</v>
      </c>
      <c r="E99" s="66"/>
      <c r="F99" s="156" t="s">
        <v>117</v>
      </c>
      <c r="G99" s="41">
        <v>20454.766104016711</v>
      </c>
      <c r="H99" s="57" t="s">
        <v>117</v>
      </c>
      <c r="I99" s="57" t="s">
        <v>117</v>
      </c>
    </row>
    <row r="100" spans="1:12" x14ac:dyDescent="0.2">
      <c r="A100" s="10">
        <v>1</v>
      </c>
      <c r="B100" s="33" t="s">
        <v>177</v>
      </c>
      <c r="C100" s="42" t="s">
        <v>117</v>
      </c>
      <c r="D100" s="67" t="s">
        <v>117</v>
      </c>
      <c r="E100" s="59"/>
      <c r="F100" s="170">
        <v>1.0227383052008356</v>
      </c>
      <c r="G100" s="35" t="s">
        <v>117</v>
      </c>
      <c r="H100" s="59" t="s">
        <v>117</v>
      </c>
      <c r="I100" s="59" t="s">
        <v>117</v>
      </c>
    </row>
    <row r="101" spans="1:12" hidden="1" x14ac:dyDescent="0.2">
      <c r="A101" s="10">
        <v>0</v>
      </c>
      <c r="B101" s="12">
        <v>0</v>
      </c>
      <c r="C101" s="9" t="s">
        <v>117</v>
      </c>
      <c r="D101" s="26" t="s">
        <v>117</v>
      </c>
      <c r="E101" s="26" t="s">
        <v>117</v>
      </c>
      <c r="F101" s="27" t="s">
        <v>117</v>
      </c>
      <c r="G101" s="30" t="s">
        <v>117</v>
      </c>
      <c r="H101" s="9" t="s">
        <v>117</v>
      </c>
      <c r="I101" s="9" t="s">
        <v>117</v>
      </c>
    </row>
    <row r="102" spans="1:12" hidden="1" x14ac:dyDescent="0.2">
      <c r="A102" s="10">
        <v>0</v>
      </c>
      <c r="B102" s="12">
        <v>0</v>
      </c>
      <c r="C102" s="87" t="s">
        <v>117</v>
      </c>
      <c r="D102" s="25" t="s">
        <v>117</v>
      </c>
      <c r="E102" s="25" t="s">
        <v>117</v>
      </c>
      <c r="F102" s="25" t="s">
        <v>117</v>
      </c>
      <c r="G102" s="40" t="s">
        <v>117</v>
      </c>
      <c r="H102" s="9" t="s">
        <v>117</v>
      </c>
      <c r="I102" s="9" t="s">
        <v>117</v>
      </c>
    </row>
    <row r="103" spans="1:12" x14ac:dyDescent="0.2">
      <c r="A103" s="10">
        <v>1</v>
      </c>
      <c r="B103" s="43" t="s">
        <v>6</v>
      </c>
      <c r="C103" s="24" t="s">
        <v>117</v>
      </c>
      <c r="D103" s="24" t="s">
        <v>117</v>
      </c>
      <c r="E103" s="26"/>
      <c r="F103" s="71" t="s">
        <v>117</v>
      </c>
      <c r="G103" s="27" t="s">
        <v>117</v>
      </c>
      <c r="H103" s="24">
        <v>1658.3137381077343</v>
      </c>
      <c r="I103" s="24" t="s">
        <v>117</v>
      </c>
    </row>
    <row r="104" spans="1:12" hidden="1" x14ac:dyDescent="0.2">
      <c r="A104" s="10">
        <v>0</v>
      </c>
      <c r="B104" s="43" t="s">
        <v>178</v>
      </c>
      <c r="C104" s="24" t="s">
        <v>117</v>
      </c>
      <c r="D104" s="24" t="s">
        <v>117</v>
      </c>
      <c r="E104" s="26"/>
      <c r="F104" s="71" t="s">
        <v>117</v>
      </c>
      <c r="G104" s="27" t="s">
        <v>117</v>
      </c>
      <c r="H104" s="24">
        <v>1658.3137381077343</v>
      </c>
      <c r="I104" s="24" t="s">
        <v>117</v>
      </c>
    </row>
    <row r="105" spans="1:12" x14ac:dyDescent="0.2">
      <c r="A105" s="10">
        <v>1</v>
      </c>
      <c r="B105" s="26" t="s">
        <v>179</v>
      </c>
      <c r="C105" s="24" t="s">
        <v>117</v>
      </c>
      <c r="D105" s="271">
        <v>2786.7879350470962</v>
      </c>
      <c r="E105" s="271"/>
      <c r="F105" s="271">
        <v>0.27587877877852429</v>
      </c>
      <c r="G105" s="26">
        <v>55.175755755704856</v>
      </c>
      <c r="H105" s="24" t="s">
        <v>117</v>
      </c>
      <c r="I105" s="24" t="s">
        <v>117</v>
      </c>
    </row>
    <row r="106" spans="1:12" hidden="1" x14ac:dyDescent="0.2">
      <c r="A106" s="10">
        <v>0</v>
      </c>
      <c r="B106" s="26" t="s">
        <v>180</v>
      </c>
      <c r="C106" s="24" t="s">
        <v>117</v>
      </c>
      <c r="D106" s="26" t="s">
        <v>117</v>
      </c>
      <c r="E106" s="26"/>
      <c r="F106" s="26" t="s">
        <v>117</v>
      </c>
      <c r="G106" s="26" t="s">
        <v>117</v>
      </c>
      <c r="H106" s="24" t="s">
        <v>117</v>
      </c>
      <c r="I106" s="24" t="s">
        <v>117</v>
      </c>
    </row>
    <row r="107" spans="1:12" x14ac:dyDescent="0.2">
      <c r="A107" s="10">
        <v>1</v>
      </c>
      <c r="B107" s="11" t="s">
        <v>181</v>
      </c>
      <c r="C107" s="9" t="s">
        <v>117</v>
      </c>
      <c r="D107" s="76">
        <v>1</v>
      </c>
      <c r="E107" s="77" t="s">
        <v>117</v>
      </c>
      <c r="F107" s="26">
        <v>169.62</v>
      </c>
      <c r="G107" s="26">
        <v>169.62</v>
      </c>
      <c r="H107" s="9" t="s">
        <v>117</v>
      </c>
      <c r="I107" s="9" t="s">
        <v>117</v>
      </c>
    </row>
    <row r="108" spans="1:12" x14ac:dyDescent="0.2">
      <c r="A108" s="10">
        <v>1</v>
      </c>
      <c r="B108" s="11" t="s">
        <v>182</v>
      </c>
      <c r="C108" s="9" t="s">
        <v>117</v>
      </c>
      <c r="D108" s="76">
        <v>1</v>
      </c>
      <c r="E108" s="77" t="s">
        <v>117</v>
      </c>
      <c r="F108" s="271">
        <v>0.56755089230060951</v>
      </c>
      <c r="G108" s="26">
        <v>96.267982352029392</v>
      </c>
      <c r="H108" s="24" t="s">
        <v>117</v>
      </c>
      <c r="I108" s="9" t="s">
        <v>117</v>
      </c>
    </row>
    <row r="109" spans="1:12" x14ac:dyDescent="0.2">
      <c r="A109" s="10">
        <v>1</v>
      </c>
      <c r="B109" s="11" t="s">
        <v>183</v>
      </c>
      <c r="C109" s="9" t="s">
        <v>117</v>
      </c>
      <c r="D109" s="76">
        <v>1</v>
      </c>
      <c r="E109" s="77" t="s">
        <v>117</v>
      </c>
      <c r="F109" s="26">
        <v>1337.25</v>
      </c>
      <c r="G109" s="26">
        <v>1337.25</v>
      </c>
      <c r="H109" s="24" t="s">
        <v>117</v>
      </c>
      <c r="I109" s="9" t="s">
        <v>117</v>
      </c>
    </row>
    <row r="110" spans="1:12" hidden="1" x14ac:dyDescent="0.2">
      <c r="A110" s="10">
        <v>0</v>
      </c>
      <c r="B110" s="11" t="e">
        <v>#N/A</v>
      </c>
      <c r="C110" s="9" t="s">
        <v>117</v>
      </c>
      <c r="D110" s="76" t="s">
        <v>117</v>
      </c>
      <c r="E110" s="77" t="s">
        <v>117</v>
      </c>
      <c r="F110" s="77" t="s">
        <v>117</v>
      </c>
      <c r="G110" s="78" t="s">
        <v>117</v>
      </c>
      <c r="H110" s="9" t="s">
        <v>117</v>
      </c>
      <c r="I110" s="9" t="s">
        <v>117</v>
      </c>
    </row>
    <row r="111" spans="1:12" hidden="1" x14ac:dyDescent="0.2">
      <c r="A111" s="10">
        <v>0</v>
      </c>
      <c r="B111" s="88" t="s">
        <v>185</v>
      </c>
      <c r="C111" s="9" t="s">
        <v>117</v>
      </c>
      <c r="D111" s="76" t="s">
        <v>117</v>
      </c>
      <c r="E111" s="77" t="s">
        <v>117</v>
      </c>
      <c r="F111" s="85" t="s">
        <v>117</v>
      </c>
      <c r="G111" s="89" t="s">
        <v>117</v>
      </c>
      <c r="H111" s="24" t="s">
        <v>117</v>
      </c>
      <c r="I111" s="9" t="s">
        <v>117</v>
      </c>
    </row>
    <row r="112" spans="1:12" x14ac:dyDescent="0.2">
      <c r="A112" s="10">
        <v>1</v>
      </c>
      <c r="B112" s="33" t="s">
        <v>7</v>
      </c>
      <c r="C112" s="34" t="s">
        <v>117</v>
      </c>
      <c r="D112" s="34" t="s">
        <v>117</v>
      </c>
      <c r="E112" s="35"/>
      <c r="F112" s="157" t="s">
        <v>117</v>
      </c>
      <c r="G112" s="36">
        <v>18796.452365908975</v>
      </c>
      <c r="H112" s="35" t="s">
        <v>117</v>
      </c>
      <c r="I112" s="34" t="s">
        <v>117</v>
      </c>
      <c r="L112" s="63" t="e">
        <f>+L94-G105-G106</f>
        <v>#VALUE!</v>
      </c>
    </row>
    <row r="113" spans="1:14" x14ac:dyDescent="0.2">
      <c r="A113" s="10">
        <v>1</v>
      </c>
      <c r="B113" s="33" t="s">
        <v>8</v>
      </c>
      <c r="C113" s="42" t="s">
        <v>117</v>
      </c>
      <c r="D113" s="42" t="s">
        <v>117</v>
      </c>
      <c r="E113" s="41"/>
      <c r="F113" s="158">
        <v>0.93982261829544878</v>
      </c>
      <c r="G113" s="60" t="s">
        <v>117</v>
      </c>
      <c r="H113" s="42" t="s">
        <v>117</v>
      </c>
      <c r="I113" s="42" t="s">
        <v>117</v>
      </c>
      <c r="L113" s="244" t="e">
        <f>L112/G9-F113</f>
        <v>#VALUE!</v>
      </c>
      <c r="N113" s="10">
        <v>99.874587457755325</v>
      </c>
    </row>
    <row r="115" spans="1:14" x14ac:dyDescent="0.2">
      <c r="B115" s="176" t="s">
        <v>57</v>
      </c>
    </row>
  </sheetData>
  <autoFilter ref="A1:H113">
    <filterColumn colId="0">
      <filters>
        <filter val="1"/>
      </filters>
    </filterColumn>
  </autoFilter>
  <phoneticPr fontId="4" type="noConversion"/>
  <conditionalFormatting sqref="E25:E26 D22:D26 F22:I26 E22:E23 D20:I21 C33 D27:I27 I55:I73 D74:I80 I81 D82:I85 I86 D87:I89 I90:I91 I93 D92:I92 D31:I54 C3:I3 D55:H72">
    <cfRule type="cellIs" dxfId="26" priority="1" stopIfTrue="1" operator="equal">
      <formula>0</formula>
    </cfRule>
  </conditionalFormatting>
  <pageMargins left="0.75" right="0.75" top="1" bottom="1" header="0" footer="0"/>
  <pageSetup paperSize="9" scale="92" orientation="portrait" verticalDpi="0" r:id="rId1"/>
  <headerFooter alignWithMargins="0"/>
  <colBreaks count="1" manualBreakCount="1">
    <brk id="9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N115"/>
  <sheetViews>
    <sheetView workbookViewId="0"/>
  </sheetViews>
  <sheetFormatPr defaultRowHeight="12" x14ac:dyDescent="0.2"/>
  <cols>
    <col min="1" max="1" width="3.28515625" style="10" customWidth="1"/>
    <col min="2" max="2" width="40.7109375" style="10" customWidth="1"/>
    <col min="3" max="3" width="2.28515625" style="10" customWidth="1"/>
    <col min="4" max="4" width="11.140625" style="10" customWidth="1"/>
    <col min="5" max="5" width="2.5703125" style="10" customWidth="1"/>
    <col min="6" max="6" width="9.7109375" style="10" customWidth="1"/>
    <col min="7" max="7" width="9.140625" style="10"/>
    <col min="8" max="8" width="7.140625" style="10" customWidth="1"/>
    <col min="9" max="9" width="9.140625" style="23"/>
    <col min="10" max="11" width="9.140625" style="10"/>
    <col min="12" max="14" width="9.140625" style="10" hidden="1" customWidth="1"/>
    <col min="15" max="16384" width="9.140625" style="10"/>
  </cols>
  <sheetData>
    <row r="1" spans="1:9" x14ac:dyDescent="0.2">
      <c r="C1" s="10">
        <v>2</v>
      </c>
      <c r="D1" s="10">
        <v>3</v>
      </c>
      <c r="F1" s="10">
        <v>6</v>
      </c>
      <c r="G1" s="10">
        <v>7</v>
      </c>
      <c r="H1" s="10">
        <v>8</v>
      </c>
    </row>
    <row r="2" spans="1:9" hidden="1" x14ac:dyDescent="0.2"/>
    <row r="3" spans="1:9" x14ac:dyDescent="0.2">
      <c r="A3" s="10">
        <v>1</v>
      </c>
      <c r="B3" s="95" t="s">
        <v>116</v>
      </c>
      <c r="C3" s="27" t="s">
        <v>117</v>
      </c>
      <c r="D3" s="27" t="s">
        <v>117</v>
      </c>
      <c r="E3" s="27"/>
      <c r="F3" s="27" t="s">
        <v>117</v>
      </c>
      <c r="G3" s="27" t="s">
        <v>117</v>
      </c>
      <c r="H3" s="27" t="s">
        <v>117</v>
      </c>
      <c r="I3" s="27" t="s">
        <v>117</v>
      </c>
    </row>
    <row r="4" spans="1:9" x14ac:dyDescent="0.2">
      <c r="A4" s="10">
        <v>1</v>
      </c>
      <c r="B4" s="95" t="s">
        <v>0</v>
      </c>
      <c r="C4" s="24" t="s">
        <v>117</v>
      </c>
      <c r="D4" s="24" t="s">
        <v>117</v>
      </c>
      <c r="E4" s="24"/>
      <c r="F4" s="24" t="s">
        <v>117</v>
      </c>
      <c r="G4" s="24" t="s">
        <v>117</v>
      </c>
      <c r="H4" s="24" t="s">
        <v>117</v>
      </c>
      <c r="I4" s="25" t="s">
        <v>117</v>
      </c>
    </row>
    <row r="5" spans="1:9" x14ac:dyDescent="0.2">
      <c r="A5" s="10">
        <v>1</v>
      </c>
      <c r="B5" s="24" t="s">
        <v>117</v>
      </c>
      <c r="C5" s="24" t="s">
        <v>117</v>
      </c>
      <c r="D5" s="61" t="s">
        <v>117</v>
      </c>
      <c r="E5" s="62"/>
      <c r="F5" s="62" t="s">
        <v>117</v>
      </c>
      <c r="G5" s="175" t="s">
        <v>118</v>
      </c>
      <c r="H5" s="62"/>
      <c r="I5" s="61" t="s">
        <v>117</v>
      </c>
    </row>
    <row r="6" spans="1:9" x14ac:dyDescent="0.2">
      <c r="A6" s="10">
        <v>1</v>
      </c>
      <c r="B6" s="79" t="s">
        <v>119</v>
      </c>
      <c r="C6" s="24" t="s">
        <v>117</v>
      </c>
      <c r="D6" s="61" t="s">
        <v>117</v>
      </c>
      <c r="E6" s="62"/>
      <c r="F6" s="62" t="s">
        <v>117</v>
      </c>
      <c r="G6" s="62" t="s">
        <v>117</v>
      </c>
      <c r="H6" s="62" t="s">
        <v>117</v>
      </c>
      <c r="I6" s="61" t="s">
        <v>117</v>
      </c>
    </row>
    <row r="7" spans="1:9" x14ac:dyDescent="0.2">
      <c r="A7" s="10">
        <v>1</v>
      </c>
      <c r="B7" s="95" t="s">
        <v>81</v>
      </c>
      <c r="C7" s="24" t="s">
        <v>117</v>
      </c>
      <c r="D7" s="61" t="s">
        <v>117</v>
      </c>
      <c r="E7" s="62"/>
      <c r="F7" s="62" t="s">
        <v>117</v>
      </c>
      <c r="G7" s="62" t="s">
        <v>117</v>
      </c>
      <c r="H7" s="62" t="s">
        <v>117</v>
      </c>
      <c r="I7" s="61" t="s">
        <v>117</v>
      </c>
    </row>
    <row r="8" spans="1:9" x14ac:dyDescent="0.2">
      <c r="A8" s="10">
        <v>1</v>
      </c>
      <c r="B8" s="24" t="s">
        <v>117</v>
      </c>
      <c r="C8" s="24" t="s">
        <v>117</v>
      </c>
      <c r="D8" s="61" t="s">
        <v>117</v>
      </c>
      <c r="E8" s="62"/>
      <c r="F8" s="62" t="s">
        <v>117</v>
      </c>
      <c r="G8" s="62" t="s">
        <v>117</v>
      </c>
      <c r="H8" s="62" t="s">
        <v>117</v>
      </c>
      <c r="I8" s="61" t="s">
        <v>117</v>
      </c>
    </row>
    <row r="9" spans="1:9" x14ac:dyDescent="0.2">
      <c r="A9" s="10">
        <v>1</v>
      </c>
      <c r="B9" s="95" t="s">
        <v>120</v>
      </c>
      <c r="C9" s="95" t="s">
        <v>117</v>
      </c>
      <c r="D9" s="101" t="s">
        <v>117</v>
      </c>
      <c r="E9" s="102"/>
      <c r="F9" s="102" t="s">
        <v>117</v>
      </c>
      <c r="G9" s="144">
        <v>20000</v>
      </c>
      <c r="H9" s="145" t="s">
        <v>1</v>
      </c>
      <c r="I9" s="61" t="s">
        <v>117</v>
      </c>
    </row>
    <row r="10" spans="1:9" x14ac:dyDescent="0.2">
      <c r="A10" s="10">
        <v>1</v>
      </c>
      <c r="B10" s="24" t="s">
        <v>117</v>
      </c>
      <c r="C10" s="24" t="s">
        <v>117</v>
      </c>
      <c r="D10" s="61" t="s">
        <v>117</v>
      </c>
      <c r="E10" s="62"/>
      <c r="F10" s="62" t="s">
        <v>117</v>
      </c>
      <c r="G10" s="96" t="s">
        <v>117</v>
      </c>
      <c r="H10" s="97" t="s">
        <v>117</v>
      </c>
      <c r="I10" s="61" t="s">
        <v>117</v>
      </c>
    </row>
    <row r="11" spans="1:9" x14ac:dyDescent="0.2">
      <c r="A11" s="10">
        <v>1</v>
      </c>
      <c r="B11" s="24" t="s">
        <v>121</v>
      </c>
      <c r="C11" s="24" t="s">
        <v>117</v>
      </c>
      <c r="D11" s="61" t="s">
        <v>117</v>
      </c>
      <c r="E11" s="62"/>
      <c r="F11" s="62" t="s">
        <v>117</v>
      </c>
      <c r="G11" s="96">
        <v>25000</v>
      </c>
      <c r="H11" s="97" t="s">
        <v>1</v>
      </c>
      <c r="I11" s="61" t="s">
        <v>117</v>
      </c>
    </row>
    <row r="12" spans="1:9" x14ac:dyDescent="0.2">
      <c r="A12" s="10">
        <v>1</v>
      </c>
      <c r="B12" s="24" t="s">
        <v>122</v>
      </c>
      <c r="C12" s="24" t="s">
        <v>117</v>
      </c>
      <c r="D12" s="61" t="s">
        <v>117</v>
      </c>
      <c r="E12" s="62"/>
      <c r="F12" s="62" t="s">
        <v>117</v>
      </c>
      <c r="G12" s="40">
        <v>20</v>
      </c>
      <c r="H12" s="73" t="s">
        <v>2</v>
      </c>
      <c r="I12" s="61" t="s">
        <v>117</v>
      </c>
    </row>
    <row r="13" spans="1:9" hidden="1" x14ac:dyDescent="0.2">
      <c r="A13" s="10">
        <v>0</v>
      </c>
      <c r="B13" s="24" t="s">
        <v>117</v>
      </c>
      <c r="C13" s="24" t="s">
        <v>117</v>
      </c>
      <c r="D13" s="61" t="s">
        <v>117</v>
      </c>
      <c r="E13" s="62" t="s">
        <v>117</v>
      </c>
      <c r="F13" s="62" t="s">
        <v>117</v>
      </c>
      <c r="G13" s="62" t="s">
        <v>117</v>
      </c>
      <c r="H13" s="62" t="s">
        <v>117</v>
      </c>
      <c r="I13" s="61" t="s">
        <v>117</v>
      </c>
    </row>
    <row r="14" spans="1:9" x14ac:dyDescent="0.2">
      <c r="A14" s="10">
        <v>1</v>
      </c>
      <c r="B14" s="24" t="s">
        <v>117</v>
      </c>
      <c r="C14" s="24" t="s">
        <v>117</v>
      </c>
      <c r="D14" s="61" t="s">
        <v>117</v>
      </c>
      <c r="E14" s="62"/>
      <c r="F14" s="62" t="s">
        <v>117</v>
      </c>
      <c r="G14" s="40" t="s">
        <v>117</v>
      </c>
      <c r="H14" s="73" t="s">
        <v>117</v>
      </c>
      <c r="I14" s="61" t="s">
        <v>117</v>
      </c>
    </row>
    <row r="15" spans="1:9" x14ac:dyDescent="0.2">
      <c r="A15" s="10">
        <v>1</v>
      </c>
      <c r="B15" s="24" t="s">
        <v>123</v>
      </c>
      <c r="C15" s="24" t="s">
        <v>117</v>
      </c>
      <c r="D15" s="61" t="s">
        <v>117</v>
      </c>
      <c r="E15" s="62"/>
      <c r="F15" s="62" t="s">
        <v>117</v>
      </c>
      <c r="G15" s="248">
        <v>0.5</v>
      </c>
      <c r="H15" s="73" t="s">
        <v>3</v>
      </c>
      <c r="I15" s="61" t="s">
        <v>117</v>
      </c>
    </row>
    <row r="16" spans="1:9" x14ac:dyDescent="0.2">
      <c r="A16" s="10">
        <v>1</v>
      </c>
      <c r="B16" s="24" t="s">
        <v>124</v>
      </c>
      <c r="C16" s="24" t="s">
        <v>117</v>
      </c>
      <c r="D16" s="61" t="s">
        <v>117</v>
      </c>
      <c r="E16" s="62"/>
      <c r="F16" s="62" t="s">
        <v>117</v>
      </c>
      <c r="G16" s="40">
        <v>1</v>
      </c>
      <c r="H16" s="73" t="s">
        <v>125</v>
      </c>
      <c r="I16" s="61" t="s">
        <v>117</v>
      </c>
    </row>
    <row r="17" spans="1:12" x14ac:dyDescent="0.2">
      <c r="A17" s="10">
        <v>1</v>
      </c>
      <c r="B17" s="24" t="s">
        <v>117</v>
      </c>
      <c r="C17" s="24" t="s">
        <v>117</v>
      </c>
      <c r="D17" s="61" t="s">
        <v>117</v>
      </c>
      <c r="E17" s="62"/>
      <c r="F17" s="62" t="s">
        <v>117</v>
      </c>
      <c r="G17" s="40" t="s">
        <v>117</v>
      </c>
      <c r="H17" s="73" t="s">
        <v>117</v>
      </c>
      <c r="I17" s="61" t="s">
        <v>117</v>
      </c>
    </row>
    <row r="18" spans="1:12" x14ac:dyDescent="0.2">
      <c r="A18" s="10">
        <v>1</v>
      </c>
      <c r="B18" s="24" t="s">
        <v>126</v>
      </c>
      <c r="C18" s="25" t="s">
        <v>117</v>
      </c>
      <c r="D18" s="25" t="s">
        <v>117</v>
      </c>
      <c r="E18" s="25" t="s">
        <v>117</v>
      </c>
      <c r="F18" s="25" t="s">
        <v>117</v>
      </c>
      <c r="G18" s="40">
        <v>11.344000000000001</v>
      </c>
      <c r="H18" s="73" t="s">
        <v>2</v>
      </c>
      <c r="I18" s="25" t="s">
        <v>117</v>
      </c>
    </row>
    <row r="19" spans="1:12" x14ac:dyDescent="0.2">
      <c r="A19" s="10">
        <v>1</v>
      </c>
      <c r="B19" s="24" t="s">
        <v>117</v>
      </c>
      <c r="C19" s="25" t="s">
        <v>117</v>
      </c>
      <c r="D19" s="61" t="s">
        <v>117</v>
      </c>
      <c r="E19" s="62" t="s">
        <v>117</v>
      </c>
      <c r="F19" s="62" t="s">
        <v>117</v>
      </c>
      <c r="G19" s="62" t="s">
        <v>117</v>
      </c>
      <c r="H19" s="62" t="s">
        <v>117</v>
      </c>
      <c r="I19" s="61" t="s">
        <v>117</v>
      </c>
    </row>
    <row r="20" spans="1:12" hidden="1" x14ac:dyDescent="0.2">
      <c r="A20" s="10">
        <v>0</v>
      </c>
      <c r="B20" s="24" t="s">
        <v>117</v>
      </c>
      <c r="C20" s="27" t="s">
        <v>117</v>
      </c>
      <c r="D20" s="27" t="s">
        <v>117</v>
      </c>
      <c r="E20" s="24" t="s">
        <v>117</v>
      </c>
      <c r="F20" s="28" t="s">
        <v>117</v>
      </c>
      <c r="G20" s="27" t="s">
        <v>117</v>
      </c>
      <c r="H20" s="24" t="s">
        <v>117</v>
      </c>
      <c r="I20" s="25" t="s">
        <v>117</v>
      </c>
    </row>
    <row r="21" spans="1:12" x14ac:dyDescent="0.2">
      <c r="A21" s="10">
        <v>1</v>
      </c>
      <c r="B21" s="24" t="s">
        <v>128</v>
      </c>
      <c r="C21" s="27" t="s">
        <v>117</v>
      </c>
      <c r="D21" s="27" t="s">
        <v>117</v>
      </c>
      <c r="E21" s="24" t="s">
        <v>117</v>
      </c>
      <c r="F21" s="24" t="s">
        <v>117</v>
      </c>
      <c r="G21" s="200">
        <v>50000</v>
      </c>
      <c r="H21" s="24" t="s">
        <v>129</v>
      </c>
      <c r="I21" s="24" t="s">
        <v>117</v>
      </c>
    </row>
    <row r="22" spans="1:12" hidden="1" x14ac:dyDescent="0.2">
      <c r="A22" s="10">
        <v>0</v>
      </c>
      <c r="B22" s="24" t="s">
        <v>117</v>
      </c>
      <c r="C22" s="27" t="s">
        <v>117</v>
      </c>
      <c r="D22" s="29" t="s">
        <v>117</v>
      </c>
      <c r="E22" s="24" t="s">
        <v>117</v>
      </c>
      <c r="F22" s="28" t="s">
        <v>117</v>
      </c>
      <c r="G22" s="27" t="s">
        <v>117</v>
      </c>
      <c r="H22" s="24" t="s">
        <v>117</v>
      </c>
      <c r="I22" s="24" t="s">
        <v>117</v>
      </c>
    </row>
    <row r="23" spans="1:12" hidden="1" x14ac:dyDescent="0.2">
      <c r="A23" s="10">
        <v>0</v>
      </c>
      <c r="B23" s="24" t="s">
        <v>117</v>
      </c>
      <c r="C23" s="27" t="s">
        <v>117</v>
      </c>
      <c r="D23" s="29" t="s">
        <v>117</v>
      </c>
      <c r="E23" s="24" t="s">
        <v>117</v>
      </c>
      <c r="F23" s="28" t="s">
        <v>117</v>
      </c>
      <c r="G23" s="27" t="s">
        <v>117</v>
      </c>
      <c r="H23" s="24" t="s">
        <v>117</v>
      </c>
      <c r="I23" s="24" t="s">
        <v>117</v>
      </c>
    </row>
    <row r="24" spans="1:12" ht="13.5" hidden="1" x14ac:dyDescent="0.2">
      <c r="A24" s="10">
        <v>0</v>
      </c>
      <c r="B24" s="24" t="s">
        <v>117</v>
      </c>
      <c r="C24" s="27" t="s">
        <v>117</v>
      </c>
      <c r="D24" s="29" t="s">
        <v>117</v>
      </c>
      <c r="E24" s="58" t="s">
        <v>117</v>
      </c>
      <c r="F24" s="28" t="s">
        <v>117</v>
      </c>
      <c r="G24" s="27" t="s">
        <v>117</v>
      </c>
      <c r="H24" s="24" t="s">
        <v>117</v>
      </c>
      <c r="I24" s="24" t="s">
        <v>117</v>
      </c>
    </row>
    <row r="25" spans="1:12" hidden="1" x14ac:dyDescent="0.2">
      <c r="A25" s="10">
        <v>0</v>
      </c>
      <c r="B25" s="24" t="s">
        <v>117</v>
      </c>
      <c r="C25" s="27" t="s">
        <v>117</v>
      </c>
      <c r="D25" s="27" t="s">
        <v>117</v>
      </c>
      <c r="E25" s="24" t="s">
        <v>117</v>
      </c>
      <c r="F25" s="28" t="s">
        <v>117</v>
      </c>
      <c r="G25" s="27" t="s">
        <v>117</v>
      </c>
      <c r="H25" s="24" t="s">
        <v>117</v>
      </c>
      <c r="I25" s="24" t="s">
        <v>117</v>
      </c>
    </row>
    <row r="26" spans="1:12" hidden="1" x14ac:dyDescent="0.2">
      <c r="A26" s="10">
        <v>0</v>
      </c>
      <c r="B26" s="24" t="s">
        <v>117</v>
      </c>
      <c r="C26" s="27" t="s">
        <v>117</v>
      </c>
      <c r="D26" s="29" t="s">
        <v>117</v>
      </c>
      <c r="E26" s="24" t="s">
        <v>117</v>
      </c>
      <c r="F26" s="28" t="s">
        <v>117</v>
      </c>
      <c r="G26" s="27" t="s">
        <v>117</v>
      </c>
      <c r="H26" s="24" t="s">
        <v>117</v>
      </c>
      <c r="I26" s="24" t="s">
        <v>117</v>
      </c>
    </row>
    <row r="27" spans="1:12" hidden="1" x14ac:dyDescent="0.2">
      <c r="A27" s="10">
        <v>0</v>
      </c>
      <c r="B27" s="24" t="s">
        <v>117</v>
      </c>
      <c r="C27" s="27" t="s">
        <v>117</v>
      </c>
      <c r="D27" s="27" t="s">
        <v>117</v>
      </c>
      <c r="E27" s="24" t="s">
        <v>117</v>
      </c>
      <c r="F27" s="28" t="s">
        <v>117</v>
      </c>
      <c r="G27" s="27" t="s">
        <v>117</v>
      </c>
      <c r="H27" s="24" t="s">
        <v>117</v>
      </c>
      <c r="I27" s="24" t="s">
        <v>117</v>
      </c>
    </row>
    <row r="28" spans="1:12" x14ac:dyDescent="0.2">
      <c r="A28" s="10">
        <v>1</v>
      </c>
      <c r="B28" s="24"/>
      <c r="C28" s="27" t="s">
        <v>117</v>
      </c>
      <c r="D28" s="61" t="s">
        <v>117</v>
      </c>
      <c r="E28" s="62"/>
      <c r="F28" s="62" t="s">
        <v>117</v>
      </c>
      <c r="G28" s="62" t="s">
        <v>117</v>
      </c>
      <c r="H28" s="62" t="s">
        <v>117</v>
      </c>
      <c r="I28" s="61" t="s">
        <v>117</v>
      </c>
      <c r="L28" s="10" t="s">
        <v>9</v>
      </c>
    </row>
    <row r="29" spans="1:12" x14ac:dyDescent="0.2">
      <c r="A29" s="10">
        <v>1</v>
      </c>
      <c r="B29" s="159">
        <v>0</v>
      </c>
      <c r="C29" s="160" t="s">
        <v>117</v>
      </c>
      <c r="D29" s="161" t="s">
        <v>130</v>
      </c>
      <c r="E29" s="162"/>
      <c r="F29" s="162" t="s">
        <v>131</v>
      </c>
      <c r="G29" s="162" t="s">
        <v>132</v>
      </c>
      <c r="H29" s="162" t="s">
        <v>117</v>
      </c>
      <c r="I29" s="161" t="s">
        <v>133</v>
      </c>
    </row>
    <row r="30" spans="1:12" x14ac:dyDescent="0.2">
      <c r="A30" s="10">
        <v>1</v>
      </c>
      <c r="B30" s="163" t="s">
        <v>134</v>
      </c>
      <c r="C30" s="164" t="s">
        <v>117</v>
      </c>
      <c r="D30" s="165" t="s">
        <v>3</v>
      </c>
      <c r="E30" s="165"/>
      <c r="F30" s="165" t="s">
        <v>135</v>
      </c>
      <c r="G30" s="165" t="s">
        <v>108</v>
      </c>
      <c r="H30" s="165" t="s">
        <v>117</v>
      </c>
      <c r="I30" s="166" t="s">
        <v>136</v>
      </c>
    </row>
    <row r="31" spans="1:12" hidden="1" x14ac:dyDescent="0.2">
      <c r="A31" s="10">
        <v>0</v>
      </c>
      <c r="B31" s="32" t="s">
        <v>137</v>
      </c>
      <c r="C31" s="27" t="s">
        <v>117</v>
      </c>
      <c r="D31" s="27" t="s">
        <v>117</v>
      </c>
      <c r="E31" s="27"/>
      <c r="F31" s="27" t="s">
        <v>117</v>
      </c>
      <c r="G31" s="27" t="s">
        <v>117</v>
      </c>
      <c r="H31" s="27" t="s">
        <v>117</v>
      </c>
      <c r="I31" s="27" t="s">
        <v>117</v>
      </c>
      <c r="L31" s="63" t="str">
        <f>+H31</f>
        <v/>
      </c>
    </row>
    <row r="32" spans="1:12" hidden="1" x14ac:dyDescent="0.2">
      <c r="A32" s="10">
        <v>0</v>
      </c>
      <c r="B32" s="11" t="s">
        <v>214</v>
      </c>
      <c r="C32" s="75" t="s">
        <v>117</v>
      </c>
      <c r="D32" s="7" t="s">
        <v>117</v>
      </c>
      <c r="E32" s="9" t="s">
        <v>117</v>
      </c>
      <c r="F32" s="81" t="s">
        <v>117</v>
      </c>
      <c r="G32" s="24" t="s">
        <v>117</v>
      </c>
      <c r="H32" s="24" t="s">
        <v>117</v>
      </c>
      <c r="I32" s="24" t="s">
        <v>117</v>
      </c>
    </row>
    <row r="33" spans="1:14" x14ac:dyDescent="0.2">
      <c r="A33" s="10">
        <v>1</v>
      </c>
      <c r="B33" s="43" t="s">
        <v>140</v>
      </c>
      <c r="C33" s="91" t="s">
        <v>117</v>
      </c>
      <c r="D33" s="92" t="s">
        <v>117</v>
      </c>
      <c r="E33" s="91"/>
      <c r="F33" s="91" t="s">
        <v>117</v>
      </c>
      <c r="G33" s="91" t="s">
        <v>117</v>
      </c>
      <c r="H33" s="91">
        <v>5198.6029956396624</v>
      </c>
      <c r="I33" s="91" t="s">
        <v>117</v>
      </c>
      <c r="L33" s="10">
        <f>SUBTOTAL(9,G34:G48)</f>
        <v>5198.6029956396624</v>
      </c>
      <c r="M33" s="63"/>
      <c r="N33" s="10">
        <v>94.487374871903612</v>
      </c>
    </row>
    <row r="34" spans="1:14" x14ac:dyDescent="0.2">
      <c r="A34" s="10">
        <v>1</v>
      </c>
      <c r="B34" s="26" t="s">
        <v>141</v>
      </c>
      <c r="C34" s="27" t="s">
        <v>117</v>
      </c>
      <c r="D34" s="27">
        <v>50000</v>
      </c>
      <c r="E34" s="27"/>
      <c r="F34" s="71">
        <v>1.32E-2</v>
      </c>
      <c r="G34" s="27">
        <v>660</v>
      </c>
      <c r="H34" s="27" t="s">
        <v>117</v>
      </c>
      <c r="I34" s="27">
        <v>3.4780308773860735</v>
      </c>
      <c r="K34" s="177"/>
      <c r="M34" s="10">
        <v>92.957746478873233</v>
      </c>
    </row>
    <row r="35" spans="1:14" x14ac:dyDescent="0.2">
      <c r="A35" s="10">
        <v>1</v>
      </c>
      <c r="B35" s="26" t="s">
        <v>142</v>
      </c>
      <c r="C35" s="27" t="s">
        <v>117</v>
      </c>
      <c r="D35" s="27">
        <v>50000</v>
      </c>
      <c r="E35" s="27"/>
      <c r="F35" s="71">
        <v>2.5399999999999999E-2</v>
      </c>
      <c r="G35" s="27">
        <v>1270</v>
      </c>
      <c r="H35" s="27" t="s">
        <v>117</v>
      </c>
      <c r="I35" s="27">
        <v>6.692574567091385</v>
      </c>
      <c r="M35" s="10">
        <v>85.234899328859058</v>
      </c>
    </row>
    <row r="36" spans="1:14" x14ac:dyDescent="0.2">
      <c r="A36" s="10">
        <v>1</v>
      </c>
      <c r="B36" s="26" t="s">
        <v>143</v>
      </c>
      <c r="C36" s="27" t="s">
        <v>117</v>
      </c>
      <c r="D36" s="27">
        <v>3</v>
      </c>
      <c r="E36" s="27"/>
      <c r="F36" s="71">
        <v>4.76</v>
      </c>
      <c r="G36" s="27">
        <v>14.28</v>
      </c>
      <c r="H36" s="27" t="s">
        <v>117</v>
      </c>
      <c r="I36" s="27">
        <v>7.5251940801625949E-2</v>
      </c>
    </row>
    <row r="37" spans="1:14" x14ac:dyDescent="0.2">
      <c r="A37" s="10">
        <v>1</v>
      </c>
      <c r="B37" s="26" t="s">
        <v>144</v>
      </c>
      <c r="C37" s="27" t="s">
        <v>117</v>
      </c>
      <c r="D37" s="27">
        <v>2.6</v>
      </c>
      <c r="E37" s="27"/>
      <c r="F37" s="71">
        <v>5.76</v>
      </c>
      <c r="G37" s="27">
        <v>14.975999999999999</v>
      </c>
      <c r="H37" s="27" t="s">
        <v>117</v>
      </c>
      <c r="I37" s="27">
        <v>7.8919682454142173E-2</v>
      </c>
    </row>
    <row r="38" spans="1:14" x14ac:dyDescent="0.2">
      <c r="A38" s="10">
        <v>1</v>
      </c>
      <c r="B38" s="11" t="s">
        <v>146</v>
      </c>
      <c r="C38" s="75" t="s">
        <v>117</v>
      </c>
      <c r="D38" s="27">
        <v>842.37582063669015</v>
      </c>
      <c r="E38" s="9" t="s">
        <v>117</v>
      </c>
      <c r="F38" s="28">
        <v>0.30556754022264904</v>
      </c>
      <c r="G38" s="27">
        <v>257.40270745498879</v>
      </c>
      <c r="H38" s="24" t="s">
        <v>117</v>
      </c>
      <c r="I38" s="24">
        <v>1.3564463097745842</v>
      </c>
    </row>
    <row r="39" spans="1:14" hidden="1" x14ac:dyDescent="0.2">
      <c r="A39" s="10">
        <v>0</v>
      </c>
      <c r="B39" s="11" t="s">
        <v>53</v>
      </c>
      <c r="C39" s="75" t="s">
        <v>117</v>
      </c>
      <c r="D39" s="82">
        <v>140</v>
      </c>
      <c r="E39" s="9" t="s">
        <v>117</v>
      </c>
      <c r="F39" s="13" t="s">
        <v>117</v>
      </c>
      <c r="G39" s="27" t="s">
        <v>117</v>
      </c>
      <c r="H39" s="24" t="s">
        <v>117</v>
      </c>
      <c r="I39" s="24" t="s">
        <v>117</v>
      </c>
    </row>
    <row r="40" spans="1:14" hidden="1" x14ac:dyDescent="0.2">
      <c r="A40" s="10">
        <v>0</v>
      </c>
      <c r="B40" s="11" t="s">
        <v>12</v>
      </c>
      <c r="C40" s="75" t="s">
        <v>117</v>
      </c>
      <c r="D40" s="82">
        <v>40</v>
      </c>
      <c r="E40" s="9" t="s">
        <v>117</v>
      </c>
      <c r="F40" s="13" t="s">
        <v>117</v>
      </c>
      <c r="G40" s="27" t="s">
        <v>117</v>
      </c>
      <c r="H40" s="24" t="s">
        <v>117</v>
      </c>
      <c r="I40" s="24" t="s">
        <v>117</v>
      </c>
    </row>
    <row r="41" spans="1:14" hidden="1" x14ac:dyDescent="0.2">
      <c r="A41" s="10">
        <v>0</v>
      </c>
      <c r="B41" s="26" t="s">
        <v>54</v>
      </c>
      <c r="C41" s="27" t="s">
        <v>117</v>
      </c>
      <c r="D41" s="27">
        <v>150</v>
      </c>
      <c r="E41" s="27" t="s">
        <v>117</v>
      </c>
      <c r="F41" s="70" t="s">
        <v>117</v>
      </c>
      <c r="G41" s="27" t="s">
        <v>117</v>
      </c>
      <c r="H41" s="27" t="s">
        <v>117</v>
      </c>
      <c r="I41" s="27" t="s">
        <v>117</v>
      </c>
    </row>
    <row r="42" spans="1:14" x14ac:dyDescent="0.2">
      <c r="A42" s="10">
        <v>1</v>
      </c>
      <c r="B42" s="26" t="s">
        <v>147</v>
      </c>
      <c r="C42" s="27" t="s">
        <v>117</v>
      </c>
      <c r="D42" s="27" t="s">
        <v>117</v>
      </c>
      <c r="E42" s="27" t="s">
        <v>117</v>
      </c>
      <c r="F42" s="71" t="s">
        <v>117</v>
      </c>
      <c r="G42" s="27">
        <v>261.98699999999917</v>
      </c>
      <c r="H42" s="27" t="s">
        <v>117</v>
      </c>
      <c r="I42" s="27">
        <v>1.3806043567783977</v>
      </c>
    </row>
    <row r="43" spans="1:14" hidden="1" x14ac:dyDescent="0.2">
      <c r="A43" s="10">
        <v>0</v>
      </c>
      <c r="B43" s="26" t="s">
        <v>215</v>
      </c>
      <c r="C43" s="27" t="s">
        <v>117</v>
      </c>
      <c r="D43" s="27">
        <v>2.4</v>
      </c>
      <c r="E43" s="27"/>
      <c r="F43" s="71">
        <v>8.4975000000000005</v>
      </c>
      <c r="G43" s="27">
        <v>20.394000000000002</v>
      </c>
      <c r="H43" s="27" t="s">
        <v>117</v>
      </c>
      <c r="I43" s="27">
        <v>0.10747115411122968</v>
      </c>
    </row>
    <row r="44" spans="1:14" hidden="1" x14ac:dyDescent="0.2">
      <c r="A44" s="10">
        <v>0</v>
      </c>
      <c r="B44" s="26" t="s">
        <v>216</v>
      </c>
      <c r="C44" s="27" t="s">
        <v>117</v>
      </c>
      <c r="D44" s="27">
        <v>0.4</v>
      </c>
      <c r="E44" s="27"/>
      <c r="F44" s="71">
        <v>200.94</v>
      </c>
      <c r="G44" s="27">
        <v>80.376000000000005</v>
      </c>
      <c r="H44" s="27" t="s">
        <v>117</v>
      </c>
      <c r="I44" s="27">
        <v>0.42356092394058048</v>
      </c>
    </row>
    <row r="45" spans="1:14" hidden="1" x14ac:dyDescent="0.2">
      <c r="A45" s="10">
        <v>0</v>
      </c>
      <c r="B45" s="26" t="s">
        <v>217</v>
      </c>
      <c r="C45" s="27" t="s">
        <v>117</v>
      </c>
      <c r="D45" s="27">
        <v>30</v>
      </c>
      <c r="E45" s="27"/>
      <c r="F45" s="71">
        <v>5.3738999999999999</v>
      </c>
      <c r="G45" s="27">
        <v>161.21699999999998</v>
      </c>
      <c r="H45" s="27" t="s">
        <v>117</v>
      </c>
      <c r="I45" s="27">
        <v>0.8495722787265918</v>
      </c>
      <c r="M45" s="10">
        <v>100</v>
      </c>
    </row>
    <row r="46" spans="1:14" x14ac:dyDescent="0.2">
      <c r="A46" s="10">
        <v>1</v>
      </c>
      <c r="B46" s="26" t="s">
        <v>218</v>
      </c>
      <c r="C46" s="27" t="s">
        <v>117</v>
      </c>
      <c r="D46" s="27">
        <v>6300</v>
      </c>
      <c r="E46" s="27"/>
      <c r="F46" s="71">
        <v>5.9697E-2</v>
      </c>
      <c r="G46" s="27">
        <v>376.09109999999998</v>
      </c>
      <c r="H46" s="27" t="s">
        <v>117</v>
      </c>
      <c r="I46" s="27">
        <v>1.9819037250152931</v>
      </c>
    </row>
    <row r="47" spans="1:14" x14ac:dyDescent="0.2">
      <c r="A47" s="10">
        <v>1</v>
      </c>
      <c r="B47" s="26" t="s">
        <v>156</v>
      </c>
      <c r="C47" s="27" t="s">
        <v>117</v>
      </c>
      <c r="D47" s="27">
        <v>3077</v>
      </c>
      <c r="E47" s="27"/>
      <c r="F47" s="71">
        <v>0.56279999999999997</v>
      </c>
      <c r="G47" s="27">
        <v>1731.7356</v>
      </c>
      <c r="H47" s="27" t="s">
        <v>117</v>
      </c>
      <c r="I47" s="27">
        <v>9.1258028610131792</v>
      </c>
    </row>
    <row r="48" spans="1:14" s="176" customFormat="1" x14ac:dyDescent="0.2">
      <c r="A48" s="10">
        <v>1</v>
      </c>
      <c r="B48" s="26" t="s">
        <v>219</v>
      </c>
      <c r="C48" s="27" t="s">
        <v>117</v>
      </c>
      <c r="D48" s="27">
        <v>12600</v>
      </c>
      <c r="E48" s="27"/>
      <c r="F48" s="71">
        <v>4.8581792713069338E-2</v>
      </c>
      <c r="G48" s="27">
        <v>612.13058818467368</v>
      </c>
      <c r="H48" s="27" t="s">
        <v>117</v>
      </c>
      <c r="I48" s="27">
        <v>3.2257713434830215</v>
      </c>
      <c r="L48" s="10">
        <f>SUBTOTAL(9,G50:G74)</f>
        <v>7512.3535791565509</v>
      </c>
      <c r="M48" s="10"/>
      <c r="N48" s="10" t="e">
        <v>#VALUE!</v>
      </c>
    </row>
    <row r="49" spans="1:13" x14ac:dyDescent="0.2">
      <c r="A49" s="10">
        <v>1</v>
      </c>
      <c r="B49" s="43" t="s">
        <v>157</v>
      </c>
      <c r="C49" s="91" t="s">
        <v>117</v>
      </c>
      <c r="D49" s="91" t="s">
        <v>117</v>
      </c>
      <c r="E49" s="91"/>
      <c r="F49" s="93" t="s">
        <v>117</v>
      </c>
      <c r="G49" s="91" t="s">
        <v>117</v>
      </c>
      <c r="H49" s="91">
        <v>7512.3535791565509</v>
      </c>
      <c r="I49" s="27" t="s">
        <v>117</v>
      </c>
      <c r="M49" s="10" t="e">
        <v>#VALUE!</v>
      </c>
    </row>
    <row r="50" spans="1:13" x14ac:dyDescent="0.2">
      <c r="A50" s="10">
        <v>1</v>
      </c>
      <c r="B50" s="26" t="s">
        <v>158</v>
      </c>
      <c r="C50" s="27" t="s">
        <v>117</v>
      </c>
      <c r="D50" s="27">
        <v>1</v>
      </c>
      <c r="E50" s="27"/>
      <c r="F50" s="71">
        <v>45</v>
      </c>
      <c r="G50" s="27">
        <v>45</v>
      </c>
      <c r="H50" s="27" t="s">
        <v>117</v>
      </c>
      <c r="I50" s="27">
        <v>0.23713846891268686</v>
      </c>
      <c r="M50" s="10">
        <v>100</v>
      </c>
    </row>
    <row r="51" spans="1:13" x14ac:dyDescent="0.2">
      <c r="A51" s="10">
        <v>1</v>
      </c>
      <c r="B51" s="26" t="s">
        <v>220</v>
      </c>
      <c r="C51" s="27" t="s">
        <v>117</v>
      </c>
      <c r="D51" s="27">
        <v>900</v>
      </c>
      <c r="E51" s="27"/>
      <c r="F51" s="71">
        <v>0.1396</v>
      </c>
      <c r="G51" s="27">
        <v>125.64</v>
      </c>
      <c r="H51" s="27" t="s">
        <v>117</v>
      </c>
      <c r="I51" s="27">
        <v>0.66209060520422169</v>
      </c>
      <c r="L51" s="63"/>
      <c r="M51" s="10">
        <v>100</v>
      </c>
    </row>
    <row r="52" spans="1:13" x14ac:dyDescent="0.2">
      <c r="A52" s="10">
        <v>1</v>
      </c>
      <c r="B52" s="26" t="s">
        <v>159</v>
      </c>
      <c r="C52" s="27" t="s">
        <v>117</v>
      </c>
      <c r="D52" s="27">
        <v>195</v>
      </c>
      <c r="E52" s="27"/>
      <c r="F52" s="72">
        <v>0.2</v>
      </c>
      <c r="G52" s="27">
        <v>39</v>
      </c>
      <c r="H52" s="27" t="s">
        <v>117</v>
      </c>
      <c r="I52" s="27">
        <v>0.20552000639099524</v>
      </c>
      <c r="M52" s="10">
        <v>100</v>
      </c>
    </row>
    <row r="53" spans="1:13" x14ac:dyDescent="0.2">
      <c r="A53" s="10">
        <v>1</v>
      </c>
      <c r="B53" s="26" t="s">
        <v>160</v>
      </c>
      <c r="C53" s="27" t="s">
        <v>117</v>
      </c>
      <c r="D53" s="27">
        <v>1200000</v>
      </c>
      <c r="E53" s="27"/>
      <c r="F53" s="71">
        <v>2.5000000000000001E-4</v>
      </c>
      <c r="G53" s="27">
        <v>300</v>
      </c>
      <c r="H53" s="27" t="s">
        <v>117</v>
      </c>
      <c r="I53" s="27">
        <v>1.5809231260845789</v>
      </c>
      <c r="M53" s="10">
        <v>100</v>
      </c>
    </row>
    <row r="54" spans="1:13" x14ac:dyDescent="0.2">
      <c r="A54" s="10">
        <v>1</v>
      </c>
      <c r="B54" s="26" t="s">
        <v>161</v>
      </c>
      <c r="C54" s="27" t="s">
        <v>117</v>
      </c>
      <c r="D54" s="27">
        <v>20000</v>
      </c>
      <c r="E54" s="27"/>
      <c r="F54" s="71">
        <v>0.1</v>
      </c>
      <c r="G54" s="27">
        <v>2000</v>
      </c>
      <c r="H54" s="27" t="s">
        <v>117</v>
      </c>
      <c r="I54" s="27">
        <v>10.539487507230527</v>
      </c>
      <c r="M54" s="10">
        <v>100</v>
      </c>
    </row>
    <row r="55" spans="1:13" x14ac:dyDescent="0.2">
      <c r="A55" s="10">
        <v>1</v>
      </c>
      <c r="B55" s="11" t="s">
        <v>162</v>
      </c>
      <c r="C55" s="75" t="s">
        <v>117</v>
      </c>
      <c r="D55" s="7">
        <v>902.5</v>
      </c>
      <c r="E55" s="9" t="s">
        <v>117</v>
      </c>
      <c r="F55" s="195">
        <v>4.5353448275862052</v>
      </c>
      <c r="G55" s="27">
        <v>4093.1487068965503</v>
      </c>
      <c r="H55" s="9" t="s">
        <v>117</v>
      </c>
      <c r="I55" s="24">
        <v>21.56984483078649</v>
      </c>
    </row>
    <row r="56" spans="1:13" hidden="1" x14ac:dyDescent="0.2">
      <c r="A56" s="10">
        <v>0</v>
      </c>
      <c r="B56" s="11">
        <v>0</v>
      </c>
      <c r="C56" s="75" t="s">
        <v>117</v>
      </c>
      <c r="D56" s="7" t="s">
        <v>117</v>
      </c>
      <c r="E56" s="9" t="s">
        <v>117</v>
      </c>
      <c r="F56" s="9" t="s">
        <v>117</v>
      </c>
      <c r="G56" s="7" t="s">
        <v>117</v>
      </c>
      <c r="H56" s="9" t="s">
        <v>117</v>
      </c>
      <c r="I56" s="24" t="s">
        <v>117</v>
      </c>
    </row>
    <row r="57" spans="1:13" hidden="1" x14ac:dyDescent="0.2">
      <c r="A57" s="10">
        <v>0</v>
      </c>
      <c r="B57" s="11">
        <v>0</v>
      </c>
      <c r="C57" s="75" t="s">
        <v>117</v>
      </c>
      <c r="D57" s="7" t="s">
        <v>117</v>
      </c>
      <c r="E57" s="9" t="s">
        <v>117</v>
      </c>
      <c r="F57" s="9" t="s">
        <v>117</v>
      </c>
      <c r="G57" s="7" t="s">
        <v>117</v>
      </c>
      <c r="H57" s="9" t="s">
        <v>117</v>
      </c>
      <c r="I57" s="24" t="s">
        <v>117</v>
      </c>
    </row>
    <row r="58" spans="1:13" hidden="1" x14ac:dyDescent="0.2">
      <c r="A58" s="10">
        <v>0</v>
      </c>
      <c r="B58" s="11">
        <v>0</v>
      </c>
      <c r="C58" s="75" t="s">
        <v>117</v>
      </c>
      <c r="D58" s="7" t="s">
        <v>117</v>
      </c>
      <c r="E58" s="9" t="s">
        <v>117</v>
      </c>
      <c r="F58" s="9" t="s">
        <v>117</v>
      </c>
      <c r="G58" s="7" t="s">
        <v>117</v>
      </c>
      <c r="H58" s="9" t="s">
        <v>117</v>
      </c>
      <c r="I58" s="24" t="s">
        <v>117</v>
      </c>
    </row>
    <row r="59" spans="1:13" hidden="1" x14ac:dyDescent="0.2">
      <c r="A59" s="10">
        <v>0</v>
      </c>
      <c r="B59" s="11">
        <v>0</v>
      </c>
      <c r="C59" s="75" t="s">
        <v>117</v>
      </c>
      <c r="D59" s="7" t="s">
        <v>117</v>
      </c>
      <c r="E59" s="9" t="s">
        <v>117</v>
      </c>
      <c r="F59" s="9" t="s">
        <v>117</v>
      </c>
      <c r="G59" s="7" t="s">
        <v>117</v>
      </c>
      <c r="H59" s="9" t="s">
        <v>117</v>
      </c>
      <c r="I59" s="24" t="s">
        <v>117</v>
      </c>
    </row>
    <row r="60" spans="1:13" hidden="1" x14ac:dyDescent="0.2">
      <c r="A60" s="10">
        <v>0</v>
      </c>
      <c r="B60" s="11">
        <v>0</v>
      </c>
      <c r="C60" s="75" t="s">
        <v>117</v>
      </c>
      <c r="D60" s="7" t="s">
        <v>117</v>
      </c>
      <c r="E60" s="9" t="s">
        <v>117</v>
      </c>
      <c r="F60" s="9" t="s">
        <v>117</v>
      </c>
      <c r="G60" s="7" t="s">
        <v>117</v>
      </c>
      <c r="H60" s="9" t="s">
        <v>117</v>
      </c>
      <c r="I60" s="24" t="s">
        <v>117</v>
      </c>
    </row>
    <row r="61" spans="1:13" hidden="1" x14ac:dyDescent="0.2">
      <c r="A61" s="10">
        <v>0</v>
      </c>
      <c r="B61" s="11">
        <v>0</v>
      </c>
      <c r="C61" s="75" t="s">
        <v>117</v>
      </c>
      <c r="D61" s="7" t="s">
        <v>117</v>
      </c>
      <c r="E61" s="9" t="s">
        <v>117</v>
      </c>
      <c r="F61" s="9" t="s">
        <v>117</v>
      </c>
      <c r="G61" s="7" t="s">
        <v>117</v>
      </c>
      <c r="H61" s="9" t="s">
        <v>117</v>
      </c>
      <c r="I61" s="24" t="s">
        <v>117</v>
      </c>
    </row>
    <row r="62" spans="1:13" hidden="1" x14ac:dyDescent="0.2">
      <c r="A62" s="10">
        <v>0</v>
      </c>
      <c r="B62" s="11">
        <v>0</v>
      </c>
      <c r="C62" s="75" t="s">
        <v>117</v>
      </c>
      <c r="D62" s="7" t="s">
        <v>117</v>
      </c>
      <c r="E62" s="9" t="s">
        <v>117</v>
      </c>
      <c r="F62" s="9" t="s">
        <v>117</v>
      </c>
      <c r="G62" s="7" t="s">
        <v>117</v>
      </c>
      <c r="H62" s="9" t="s">
        <v>117</v>
      </c>
      <c r="I62" s="24" t="s">
        <v>117</v>
      </c>
    </row>
    <row r="63" spans="1:13" hidden="1" x14ac:dyDescent="0.2">
      <c r="A63" s="10">
        <v>0</v>
      </c>
      <c r="B63" s="11">
        <v>0</v>
      </c>
      <c r="C63" s="75" t="s">
        <v>117</v>
      </c>
      <c r="D63" s="7" t="s">
        <v>117</v>
      </c>
      <c r="E63" s="9" t="s">
        <v>117</v>
      </c>
      <c r="F63" s="9" t="s">
        <v>117</v>
      </c>
      <c r="G63" s="7" t="s">
        <v>117</v>
      </c>
      <c r="H63" s="9" t="s">
        <v>117</v>
      </c>
      <c r="I63" s="24" t="s">
        <v>117</v>
      </c>
    </row>
    <row r="64" spans="1:13" hidden="1" x14ac:dyDescent="0.2">
      <c r="A64" s="10">
        <v>0</v>
      </c>
      <c r="B64" s="11">
        <v>0</v>
      </c>
      <c r="C64" s="75" t="s">
        <v>117</v>
      </c>
      <c r="D64" s="7" t="s">
        <v>117</v>
      </c>
      <c r="E64" s="9" t="s">
        <v>117</v>
      </c>
      <c r="F64" s="9" t="s">
        <v>117</v>
      </c>
      <c r="G64" s="7" t="s">
        <v>117</v>
      </c>
      <c r="H64" s="9" t="s">
        <v>117</v>
      </c>
      <c r="I64" s="24" t="s">
        <v>117</v>
      </c>
    </row>
    <row r="65" spans="1:13" hidden="1" x14ac:dyDescent="0.2">
      <c r="A65" s="10">
        <v>0</v>
      </c>
      <c r="B65" s="11">
        <v>0</v>
      </c>
      <c r="C65" s="75" t="s">
        <v>117</v>
      </c>
      <c r="D65" s="7" t="s">
        <v>117</v>
      </c>
      <c r="E65" s="9" t="s">
        <v>117</v>
      </c>
      <c r="F65" s="9" t="s">
        <v>117</v>
      </c>
      <c r="G65" s="7" t="s">
        <v>117</v>
      </c>
      <c r="H65" s="9" t="s">
        <v>117</v>
      </c>
      <c r="I65" s="24" t="s">
        <v>117</v>
      </c>
    </row>
    <row r="66" spans="1:13" hidden="1" x14ac:dyDescent="0.2">
      <c r="A66" s="10">
        <v>0</v>
      </c>
      <c r="B66" s="11">
        <v>0</v>
      </c>
      <c r="C66" s="75" t="s">
        <v>117</v>
      </c>
      <c r="D66" s="7" t="s">
        <v>117</v>
      </c>
      <c r="E66" s="9" t="s">
        <v>117</v>
      </c>
      <c r="F66" s="9" t="s">
        <v>117</v>
      </c>
      <c r="G66" s="7" t="s">
        <v>117</v>
      </c>
      <c r="H66" s="9" t="s">
        <v>117</v>
      </c>
      <c r="I66" s="24" t="s">
        <v>117</v>
      </c>
    </row>
    <row r="67" spans="1:13" hidden="1" x14ac:dyDescent="0.2">
      <c r="A67" s="10">
        <v>0</v>
      </c>
      <c r="B67" s="11">
        <v>0</v>
      </c>
      <c r="C67" s="75" t="s">
        <v>117</v>
      </c>
      <c r="D67" s="7" t="s">
        <v>117</v>
      </c>
      <c r="E67" s="9" t="s">
        <v>117</v>
      </c>
      <c r="F67" s="9" t="s">
        <v>117</v>
      </c>
      <c r="G67" s="7" t="s">
        <v>117</v>
      </c>
      <c r="H67" s="9" t="s">
        <v>117</v>
      </c>
      <c r="I67" s="24" t="s">
        <v>117</v>
      </c>
    </row>
    <row r="68" spans="1:13" hidden="1" x14ac:dyDescent="0.2">
      <c r="A68" s="10">
        <v>0</v>
      </c>
      <c r="B68" s="11">
        <v>0</v>
      </c>
      <c r="C68" s="75" t="s">
        <v>117</v>
      </c>
      <c r="D68" s="7" t="s">
        <v>117</v>
      </c>
      <c r="E68" s="9" t="s">
        <v>117</v>
      </c>
      <c r="F68" s="9" t="s">
        <v>117</v>
      </c>
      <c r="G68" s="7" t="s">
        <v>117</v>
      </c>
      <c r="H68" s="9" t="s">
        <v>117</v>
      </c>
      <c r="I68" s="24" t="s">
        <v>117</v>
      </c>
    </row>
    <row r="69" spans="1:13" hidden="1" x14ac:dyDescent="0.2">
      <c r="A69" s="10">
        <v>0</v>
      </c>
      <c r="B69" s="11">
        <v>0</v>
      </c>
      <c r="C69" s="75" t="s">
        <v>117</v>
      </c>
      <c r="D69" s="7" t="s">
        <v>117</v>
      </c>
      <c r="E69" s="9" t="s">
        <v>117</v>
      </c>
      <c r="F69" s="9" t="s">
        <v>117</v>
      </c>
      <c r="G69" s="7" t="s">
        <v>117</v>
      </c>
      <c r="H69" s="9" t="s">
        <v>117</v>
      </c>
      <c r="I69" s="24" t="s">
        <v>117</v>
      </c>
    </row>
    <row r="70" spans="1:13" hidden="1" x14ac:dyDescent="0.2">
      <c r="A70" s="10">
        <v>0</v>
      </c>
      <c r="B70" s="11">
        <v>0</v>
      </c>
      <c r="C70" s="75" t="s">
        <v>117</v>
      </c>
      <c r="D70" s="7" t="s">
        <v>117</v>
      </c>
      <c r="E70" s="9" t="s">
        <v>117</v>
      </c>
      <c r="F70" s="9" t="s">
        <v>117</v>
      </c>
      <c r="G70" s="7" t="s">
        <v>117</v>
      </c>
      <c r="H70" s="9" t="s">
        <v>117</v>
      </c>
      <c r="I70" s="24" t="s">
        <v>117</v>
      </c>
    </row>
    <row r="71" spans="1:13" hidden="1" x14ac:dyDescent="0.2">
      <c r="A71" s="10">
        <v>0</v>
      </c>
      <c r="B71" s="11">
        <v>0</v>
      </c>
      <c r="C71" s="75" t="s">
        <v>117</v>
      </c>
      <c r="D71" s="7" t="s">
        <v>117</v>
      </c>
      <c r="E71" s="9" t="s">
        <v>117</v>
      </c>
      <c r="F71" s="9" t="s">
        <v>117</v>
      </c>
      <c r="G71" s="7" t="s">
        <v>117</v>
      </c>
      <c r="H71" s="9" t="s">
        <v>117</v>
      </c>
      <c r="I71" s="24" t="s">
        <v>117</v>
      </c>
    </row>
    <row r="72" spans="1:13" hidden="1" x14ac:dyDescent="0.2">
      <c r="A72" s="10">
        <v>0</v>
      </c>
      <c r="B72" s="11">
        <v>0</v>
      </c>
      <c r="C72" s="75" t="s">
        <v>117</v>
      </c>
      <c r="D72" s="7" t="s">
        <v>117</v>
      </c>
      <c r="E72" s="9" t="s">
        <v>117</v>
      </c>
      <c r="F72" s="9" t="s">
        <v>117</v>
      </c>
      <c r="G72" s="7" t="s">
        <v>117</v>
      </c>
      <c r="H72" s="9" t="s">
        <v>117</v>
      </c>
      <c r="I72" s="24" t="s">
        <v>117</v>
      </c>
    </row>
    <row r="73" spans="1:13" x14ac:dyDescent="0.2">
      <c r="A73" s="10">
        <v>1</v>
      </c>
      <c r="B73" s="11" t="s">
        <v>163</v>
      </c>
      <c r="C73" s="9" t="s">
        <v>117</v>
      </c>
      <c r="D73" s="26" t="s">
        <v>117</v>
      </c>
      <c r="E73" s="77" t="s">
        <v>117</v>
      </c>
      <c r="F73" s="71" t="s">
        <v>117</v>
      </c>
      <c r="G73" s="30">
        <v>907.52</v>
      </c>
      <c r="H73" s="24" t="s">
        <v>117</v>
      </c>
      <c r="I73" s="24">
        <v>4.7823978512809235</v>
      </c>
      <c r="M73" s="10">
        <v>100</v>
      </c>
    </row>
    <row r="74" spans="1:13" x14ac:dyDescent="0.2">
      <c r="A74" s="10">
        <v>1</v>
      </c>
      <c r="B74" s="26" t="s">
        <v>164</v>
      </c>
      <c r="C74" s="24" t="s">
        <v>117</v>
      </c>
      <c r="D74" s="27" t="s">
        <v>117</v>
      </c>
      <c r="E74" s="27"/>
      <c r="F74" s="71" t="s">
        <v>117</v>
      </c>
      <c r="G74" s="27">
        <v>2.04487226</v>
      </c>
      <c r="H74" s="27" t="s">
        <v>117</v>
      </c>
      <c r="I74" s="27">
        <v>1.0775952819076126E-2</v>
      </c>
      <c r="M74" s="10">
        <v>101.74000000000001</v>
      </c>
    </row>
    <row r="75" spans="1:13" x14ac:dyDescent="0.2">
      <c r="A75" s="10">
        <v>1</v>
      </c>
      <c r="B75" s="94" t="s">
        <v>165</v>
      </c>
      <c r="C75" s="95" t="s">
        <v>117</v>
      </c>
      <c r="D75" s="91" t="s">
        <v>117</v>
      </c>
      <c r="E75" s="91"/>
      <c r="F75" s="93" t="s">
        <v>117</v>
      </c>
      <c r="G75" s="91" t="s">
        <v>117</v>
      </c>
      <c r="H75" s="91">
        <v>85.631166666666672</v>
      </c>
      <c r="I75" s="91" t="s">
        <v>117</v>
      </c>
      <c r="L75" s="63">
        <f>SUM(G76:G81)</f>
        <v>85.631166666666672</v>
      </c>
    </row>
    <row r="76" spans="1:13" x14ac:dyDescent="0.2">
      <c r="A76" s="10">
        <v>1</v>
      </c>
      <c r="B76" s="26" t="s">
        <v>221</v>
      </c>
      <c r="C76" s="24" t="s">
        <v>117</v>
      </c>
      <c r="D76" s="27">
        <v>0.5</v>
      </c>
      <c r="E76" s="27" t="s">
        <v>117</v>
      </c>
      <c r="F76" s="71" t="s">
        <v>117</v>
      </c>
      <c r="G76" s="27">
        <v>85.631166666666672</v>
      </c>
      <c r="H76" s="27" t="s">
        <v>117</v>
      </c>
      <c r="I76" s="27">
        <v>0.45125430565645419</v>
      </c>
    </row>
    <row r="77" spans="1:13" hidden="1" x14ac:dyDescent="0.2">
      <c r="A77" s="10">
        <v>0</v>
      </c>
      <c r="B77" s="26">
        <v>0</v>
      </c>
      <c r="C77" s="24" t="s">
        <v>117</v>
      </c>
      <c r="D77" s="27" t="s">
        <v>117</v>
      </c>
      <c r="E77" s="27"/>
      <c r="F77" s="27" t="s">
        <v>117</v>
      </c>
      <c r="G77" s="27" t="s">
        <v>117</v>
      </c>
      <c r="H77" s="27" t="s">
        <v>117</v>
      </c>
      <c r="I77" s="27" t="s">
        <v>117</v>
      </c>
    </row>
    <row r="78" spans="1:13" hidden="1" x14ac:dyDescent="0.2">
      <c r="A78" s="10">
        <v>0</v>
      </c>
      <c r="B78" s="26">
        <v>0</v>
      </c>
      <c r="C78" s="24" t="s">
        <v>117</v>
      </c>
      <c r="D78" s="27" t="s">
        <v>117</v>
      </c>
      <c r="E78" s="27"/>
      <c r="F78" s="27" t="s">
        <v>117</v>
      </c>
      <c r="G78" s="27" t="s">
        <v>117</v>
      </c>
      <c r="H78" s="27" t="s">
        <v>117</v>
      </c>
      <c r="I78" s="27" t="s">
        <v>117</v>
      </c>
    </row>
    <row r="79" spans="1:13" hidden="1" x14ac:dyDescent="0.2">
      <c r="A79" s="10">
        <v>0</v>
      </c>
      <c r="B79" s="26">
        <v>0</v>
      </c>
      <c r="C79" s="24" t="s">
        <v>117</v>
      </c>
      <c r="D79" s="27" t="s">
        <v>117</v>
      </c>
      <c r="E79" s="27" t="s">
        <v>117</v>
      </c>
      <c r="F79" s="27" t="s">
        <v>117</v>
      </c>
      <c r="G79" s="27" t="s">
        <v>117</v>
      </c>
      <c r="H79" s="27" t="s">
        <v>117</v>
      </c>
      <c r="I79" s="27" t="s">
        <v>117</v>
      </c>
    </row>
    <row r="80" spans="1:13" hidden="1" x14ac:dyDescent="0.2">
      <c r="A80" s="10">
        <v>0</v>
      </c>
      <c r="B80" s="26">
        <v>0</v>
      </c>
      <c r="C80" s="24" t="s">
        <v>117</v>
      </c>
      <c r="D80" s="27" t="s">
        <v>117</v>
      </c>
      <c r="E80" s="27" t="s">
        <v>117</v>
      </c>
      <c r="F80" s="27" t="s">
        <v>117</v>
      </c>
      <c r="G80" s="27" t="s">
        <v>117</v>
      </c>
      <c r="H80" s="27" t="s">
        <v>117</v>
      </c>
      <c r="I80" s="27" t="s">
        <v>117</v>
      </c>
    </row>
    <row r="81" spans="1:14" hidden="1" x14ac:dyDescent="0.2">
      <c r="A81" s="10">
        <v>0</v>
      </c>
      <c r="B81" s="11">
        <v>0</v>
      </c>
      <c r="C81" s="9" t="s">
        <v>117</v>
      </c>
      <c r="D81" s="26" t="s">
        <v>117</v>
      </c>
      <c r="E81" s="77" t="s">
        <v>117</v>
      </c>
      <c r="F81" s="75" t="s">
        <v>117</v>
      </c>
      <c r="G81" s="83" t="s">
        <v>117</v>
      </c>
      <c r="H81" s="9" t="s">
        <v>117</v>
      </c>
      <c r="I81" s="24" t="s">
        <v>117</v>
      </c>
    </row>
    <row r="82" spans="1:14" x14ac:dyDescent="0.2">
      <c r="A82" s="10">
        <v>1</v>
      </c>
      <c r="B82" s="94" t="s">
        <v>167</v>
      </c>
      <c r="C82" s="95" t="s">
        <v>117</v>
      </c>
      <c r="D82" s="91" t="s">
        <v>117</v>
      </c>
      <c r="E82" s="91"/>
      <c r="F82" s="93" t="s">
        <v>117</v>
      </c>
      <c r="G82" s="91" t="s">
        <v>117</v>
      </c>
      <c r="H82" s="91">
        <v>4329.9956723168007</v>
      </c>
      <c r="I82" s="91" t="s">
        <v>117</v>
      </c>
      <c r="L82" s="63">
        <f>SUM(G83:G84)</f>
        <v>4329.9956723168007</v>
      </c>
      <c r="N82" s="10">
        <v>104.0214499569794</v>
      </c>
    </row>
    <row r="83" spans="1:14" x14ac:dyDescent="0.2">
      <c r="A83" s="10">
        <v>1</v>
      </c>
      <c r="B83" s="31" t="s">
        <v>168</v>
      </c>
      <c r="C83" s="24" t="s">
        <v>117</v>
      </c>
      <c r="D83" s="27">
        <v>115.05108093590378</v>
      </c>
      <c r="E83" s="27"/>
      <c r="F83" s="71">
        <v>21.65950547288287</v>
      </c>
      <c r="G83" s="27">
        <v>2491.9495171922981</v>
      </c>
      <c r="H83" s="27" t="s">
        <v>117</v>
      </c>
      <c r="I83" s="27">
        <v>13.131935402548683</v>
      </c>
      <c r="M83" s="10">
        <v>103.08502606359937</v>
      </c>
    </row>
    <row r="84" spans="1:14" x14ac:dyDescent="0.2">
      <c r="A84" s="10">
        <v>1</v>
      </c>
      <c r="B84" s="31" t="s">
        <v>169</v>
      </c>
      <c r="C84" s="24" t="s">
        <v>117</v>
      </c>
      <c r="D84" s="27">
        <v>297.70917087106915</v>
      </c>
      <c r="E84" s="27"/>
      <c r="F84" s="71">
        <v>6.1739655172413794</v>
      </c>
      <c r="G84" s="27">
        <v>1838.0461551245025</v>
      </c>
      <c r="H84" s="27" t="s">
        <v>117</v>
      </c>
      <c r="I84" s="27">
        <v>9.6860322448238989</v>
      </c>
      <c r="M84" s="10">
        <v>105.31852316621244</v>
      </c>
    </row>
    <row r="85" spans="1:14" x14ac:dyDescent="0.2">
      <c r="A85" s="10">
        <v>1</v>
      </c>
      <c r="B85" s="94" t="s">
        <v>170</v>
      </c>
      <c r="C85" s="95" t="s">
        <v>117</v>
      </c>
      <c r="D85" s="91" t="s">
        <v>117</v>
      </c>
      <c r="E85" s="91"/>
      <c r="F85" s="93" t="s">
        <v>117</v>
      </c>
      <c r="G85" s="91" t="s">
        <v>117</v>
      </c>
      <c r="H85" s="91">
        <v>1535.1409130583256</v>
      </c>
      <c r="I85" s="91" t="s">
        <v>117</v>
      </c>
      <c r="L85" s="63">
        <f>SUM(G86:G91)</f>
        <v>1535.1409130583256</v>
      </c>
      <c r="N85" s="10">
        <v>105.62602367722282</v>
      </c>
    </row>
    <row r="86" spans="1:14" hidden="1" x14ac:dyDescent="0.2">
      <c r="A86" s="10">
        <v>0</v>
      </c>
      <c r="B86" s="12" t="s">
        <v>171</v>
      </c>
      <c r="C86" s="9" t="s">
        <v>117</v>
      </c>
      <c r="D86" s="76" t="s">
        <v>117</v>
      </c>
      <c r="E86" s="77" t="s">
        <v>117</v>
      </c>
      <c r="F86" s="84" t="s">
        <v>117</v>
      </c>
      <c r="G86" s="8" t="s">
        <v>117</v>
      </c>
      <c r="H86" s="9" t="s">
        <v>117</v>
      </c>
      <c r="I86" s="24" t="s">
        <v>117</v>
      </c>
    </row>
    <row r="87" spans="1:14" x14ac:dyDescent="0.2">
      <c r="A87" s="10">
        <v>1</v>
      </c>
      <c r="B87" s="31" t="s">
        <v>172</v>
      </c>
      <c r="C87" s="24" t="s">
        <v>117</v>
      </c>
      <c r="D87" s="27" t="s">
        <v>117</v>
      </c>
      <c r="E87" s="27"/>
      <c r="F87" s="71" t="s">
        <v>117</v>
      </c>
      <c r="G87" s="27">
        <v>612.51124567256466</v>
      </c>
      <c r="H87" s="27" t="s">
        <v>117</v>
      </c>
      <c r="I87" s="27">
        <v>3.2277773109021015</v>
      </c>
    </row>
    <row r="88" spans="1:14" x14ac:dyDescent="0.2">
      <c r="A88" s="10">
        <v>1</v>
      </c>
      <c r="B88" s="31" t="s">
        <v>173</v>
      </c>
      <c r="C88" s="24" t="s">
        <v>117</v>
      </c>
      <c r="D88" s="27" t="s">
        <v>117</v>
      </c>
      <c r="E88" s="27"/>
      <c r="F88" s="71" t="s">
        <v>117</v>
      </c>
      <c r="G88" s="27">
        <v>667.4019234971297</v>
      </c>
      <c r="H88" s="27" t="s">
        <v>117</v>
      </c>
      <c r="I88" s="27">
        <v>3.5170371174998114</v>
      </c>
    </row>
    <row r="89" spans="1:14" x14ac:dyDescent="0.2">
      <c r="A89" s="10">
        <v>1</v>
      </c>
      <c r="B89" s="31" t="s">
        <v>174</v>
      </c>
      <c r="C89" s="24" t="s">
        <v>117</v>
      </c>
      <c r="D89" s="27" t="s">
        <v>117</v>
      </c>
      <c r="E89" s="27"/>
      <c r="F89" s="71" t="s">
        <v>117</v>
      </c>
      <c r="G89" s="27">
        <v>255.22774388863135</v>
      </c>
      <c r="H89" s="27" t="s">
        <v>117</v>
      </c>
      <c r="I89" s="27">
        <v>1.3449848091064314</v>
      </c>
    </row>
    <row r="90" spans="1:14" hidden="1" x14ac:dyDescent="0.2">
      <c r="A90" s="10">
        <v>0</v>
      </c>
      <c r="B90" s="11">
        <v>0</v>
      </c>
      <c r="C90" s="9" t="s">
        <v>117</v>
      </c>
      <c r="D90" s="9" t="s">
        <v>117</v>
      </c>
      <c r="E90" s="77" t="s">
        <v>117</v>
      </c>
      <c r="F90" s="75" t="s">
        <v>117</v>
      </c>
      <c r="G90" s="27" t="s">
        <v>117</v>
      </c>
      <c r="H90" s="26" t="s">
        <v>117</v>
      </c>
      <c r="I90" s="24" t="s">
        <v>117</v>
      </c>
    </row>
    <row r="91" spans="1:14" hidden="1" x14ac:dyDescent="0.2">
      <c r="A91" s="10">
        <v>0</v>
      </c>
      <c r="B91" s="12" t="s">
        <v>175</v>
      </c>
      <c r="C91" s="9" t="s">
        <v>117</v>
      </c>
      <c r="D91" s="85" t="s">
        <v>117</v>
      </c>
      <c r="E91" s="77" t="s">
        <v>117</v>
      </c>
      <c r="F91" s="75" t="s">
        <v>117</v>
      </c>
      <c r="G91" s="86" t="s">
        <v>117</v>
      </c>
      <c r="H91" s="9" t="s">
        <v>117</v>
      </c>
      <c r="I91" s="24" t="s">
        <v>117</v>
      </c>
    </row>
    <row r="92" spans="1:14" x14ac:dyDescent="0.2">
      <c r="A92" s="10">
        <v>1</v>
      </c>
      <c r="B92" s="31" t="s">
        <v>176</v>
      </c>
      <c r="C92" s="24" t="s">
        <v>117</v>
      </c>
      <c r="D92" s="27" t="s">
        <v>117</v>
      </c>
      <c r="E92" s="27"/>
      <c r="F92" s="71" t="s">
        <v>117</v>
      </c>
      <c r="G92" s="27">
        <v>314.53043534010311</v>
      </c>
      <c r="H92" s="27" t="s">
        <v>117</v>
      </c>
      <c r="I92" s="27">
        <v>1.6574947969553979</v>
      </c>
      <c r="L92" s="63">
        <f>+G92</f>
        <v>314.53043534010311</v>
      </c>
    </row>
    <row r="93" spans="1:14" hidden="1" x14ac:dyDescent="0.2">
      <c r="A93" s="10">
        <v>0</v>
      </c>
      <c r="B93" s="9">
        <v>0</v>
      </c>
      <c r="C93" s="9" t="s">
        <v>117</v>
      </c>
      <c r="D93" s="9" t="s">
        <v>117</v>
      </c>
      <c r="E93" s="77" t="s">
        <v>117</v>
      </c>
      <c r="F93" s="75" t="s">
        <v>117</v>
      </c>
      <c r="G93" s="27" t="s">
        <v>117</v>
      </c>
      <c r="H93" s="24" t="s">
        <v>117</v>
      </c>
      <c r="I93" s="24" t="s">
        <v>117</v>
      </c>
    </row>
    <row r="94" spans="1:14" x14ac:dyDescent="0.2">
      <c r="A94" s="10">
        <v>1</v>
      </c>
      <c r="B94" s="37" t="s">
        <v>4</v>
      </c>
      <c r="C94" s="38" t="s">
        <v>117</v>
      </c>
      <c r="D94" s="64" t="s">
        <v>117</v>
      </c>
      <c r="E94" s="65"/>
      <c r="F94" s="155" t="s">
        <v>117</v>
      </c>
      <c r="G94" s="39">
        <v>18976.254762178112</v>
      </c>
      <c r="H94" s="38" t="s">
        <v>117</v>
      </c>
      <c r="I94" s="38">
        <v>99.999999999999986</v>
      </c>
      <c r="K94" s="63"/>
      <c r="L94" s="63">
        <f>SUM(L31:L92)</f>
        <v>18976.254762178112</v>
      </c>
    </row>
    <row r="95" spans="1:14" hidden="1" x14ac:dyDescent="0.2">
      <c r="A95" s="10">
        <v>0</v>
      </c>
      <c r="B95" s="12" t="s">
        <v>49</v>
      </c>
      <c r="C95" s="9" t="s">
        <v>117</v>
      </c>
      <c r="D95" s="9" t="s">
        <v>117</v>
      </c>
      <c r="E95" s="77" t="s">
        <v>117</v>
      </c>
      <c r="F95" s="75" t="s">
        <v>117</v>
      </c>
      <c r="G95" s="27" t="s">
        <v>117</v>
      </c>
      <c r="H95" s="24" t="s">
        <v>117</v>
      </c>
      <c r="I95" s="9" t="s">
        <v>117</v>
      </c>
    </row>
    <row r="96" spans="1:14" hidden="1" x14ac:dyDescent="0.2">
      <c r="A96" s="10">
        <v>0</v>
      </c>
      <c r="B96" s="76">
        <v>0</v>
      </c>
      <c r="C96" s="9" t="s">
        <v>117</v>
      </c>
      <c r="D96" s="76" t="s">
        <v>117</v>
      </c>
      <c r="E96" s="77" t="s">
        <v>117</v>
      </c>
      <c r="F96" s="77" t="s">
        <v>117</v>
      </c>
      <c r="G96" s="78" t="s">
        <v>117</v>
      </c>
      <c r="H96" s="24" t="s">
        <v>117</v>
      </c>
      <c r="I96" s="9" t="s">
        <v>117</v>
      </c>
    </row>
    <row r="97" spans="1:12" hidden="1" x14ac:dyDescent="0.2">
      <c r="A97" s="10">
        <v>0</v>
      </c>
      <c r="B97" s="76">
        <v>0</v>
      </c>
      <c r="C97" s="9" t="s">
        <v>117</v>
      </c>
      <c r="D97" s="76" t="s">
        <v>117</v>
      </c>
      <c r="E97" s="77" t="s">
        <v>117</v>
      </c>
      <c r="F97" s="77" t="s">
        <v>117</v>
      </c>
      <c r="G97" s="78" t="s">
        <v>117</v>
      </c>
      <c r="H97" s="9" t="s">
        <v>117</v>
      </c>
      <c r="I97" s="9" t="s">
        <v>117</v>
      </c>
    </row>
    <row r="98" spans="1:12" hidden="1" x14ac:dyDescent="0.2">
      <c r="A98" s="10">
        <v>0</v>
      </c>
      <c r="B98" s="76">
        <v>0</v>
      </c>
      <c r="C98" s="9" t="s">
        <v>117</v>
      </c>
      <c r="D98" s="76" t="s">
        <v>117</v>
      </c>
      <c r="E98" s="77" t="s">
        <v>117</v>
      </c>
      <c r="F98" s="77" t="s">
        <v>117</v>
      </c>
      <c r="G98" s="78" t="s">
        <v>117</v>
      </c>
      <c r="H98" s="9" t="s">
        <v>117</v>
      </c>
      <c r="I98" s="9" t="s">
        <v>117</v>
      </c>
    </row>
    <row r="99" spans="1:12" x14ac:dyDescent="0.2">
      <c r="A99" s="10">
        <v>1</v>
      </c>
      <c r="B99" s="41" t="s">
        <v>5</v>
      </c>
      <c r="C99" s="42" t="s">
        <v>117</v>
      </c>
      <c r="D99" s="66" t="s">
        <v>117</v>
      </c>
      <c r="E99" s="66"/>
      <c r="F99" s="156" t="s">
        <v>117</v>
      </c>
      <c r="G99" s="41">
        <v>18976.254762178112</v>
      </c>
      <c r="H99" s="57" t="s">
        <v>117</v>
      </c>
      <c r="I99" s="57" t="s">
        <v>117</v>
      </c>
    </row>
    <row r="100" spans="1:12" x14ac:dyDescent="0.2">
      <c r="A100" s="10">
        <v>1</v>
      </c>
      <c r="B100" s="33" t="s">
        <v>177</v>
      </c>
      <c r="C100" s="42" t="s">
        <v>117</v>
      </c>
      <c r="D100" s="67" t="s">
        <v>117</v>
      </c>
      <c r="E100" s="59"/>
      <c r="F100" s="170">
        <v>0.94881273810890565</v>
      </c>
      <c r="G100" s="35" t="s">
        <v>117</v>
      </c>
      <c r="H100" s="59" t="s">
        <v>117</v>
      </c>
      <c r="I100" s="59" t="s">
        <v>117</v>
      </c>
    </row>
    <row r="101" spans="1:12" hidden="1" x14ac:dyDescent="0.2">
      <c r="A101" s="10">
        <v>0</v>
      </c>
      <c r="B101" s="12">
        <v>0</v>
      </c>
      <c r="C101" s="9" t="s">
        <v>117</v>
      </c>
      <c r="D101" s="26" t="s">
        <v>117</v>
      </c>
      <c r="E101" s="26" t="s">
        <v>117</v>
      </c>
      <c r="F101" s="27" t="s">
        <v>117</v>
      </c>
      <c r="G101" s="30" t="s">
        <v>117</v>
      </c>
      <c r="H101" s="9" t="s">
        <v>117</v>
      </c>
      <c r="I101" s="9" t="s">
        <v>117</v>
      </c>
    </row>
    <row r="102" spans="1:12" hidden="1" x14ac:dyDescent="0.2">
      <c r="A102" s="10">
        <v>0</v>
      </c>
      <c r="B102" s="12">
        <v>0</v>
      </c>
      <c r="C102" s="87" t="s">
        <v>117</v>
      </c>
      <c r="D102" s="25" t="s">
        <v>117</v>
      </c>
      <c r="E102" s="25" t="s">
        <v>117</v>
      </c>
      <c r="F102" s="25" t="s">
        <v>117</v>
      </c>
      <c r="G102" s="40" t="s">
        <v>117</v>
      </c>
      <c r="H102" s="9" t="s">
        <v>117</v>
      </c>
      <c r="I102" s="9" t="s">
        <v>117</v>
      </c>
    </row>
    <row r="103" spans="1:12" x14ac:dyDescent="0.2">
      <c r="A103" s="10">
        <v>1</v>
      </c>
      <c r="B103" s="43" t="s">
        <v>6</v>
      </c>
      <c r="C103" s="24" t="s">
        <v>117</v>
      </c>
      <c r="D103" s="24" t="s">
        <v>117</v>
      </c>
      <c r="E103" s="26"/>
      <c r="F103" s="71" t="s">
        <v>117</v>
      </c>
      <c r="G103" s="27" t="s">
        <v>117</v>
      </c>
      <c r="H103" s="24">
        <v>1658.3137381077343</v>
      </c>
      <c r="I103" s="24" t="s">
        <v>117</v>
      </c>
    </row>
    <row r="104" spans="1:12" hidden="1" x14ac:dyDescent="0.2">
      <c r="A104" s="10">
        <v>0</v>
      </c>
      <c r="B104" s="43" t="s">
        <v>178</v>
      </c>
      <c r="C104" s="24" t="s">
        <v>117</v>
      </c>
      <c r="D104" s="24" t="s">
        <v>117</v>
      </c>
      <c r="E104" s="26"/>
      <c r="F104" s="71" t="s">
        <v>117</v>
      </c>
      <c r="G104" s="27" t="s">
        <v>117</v>
      </c>
      <c r="H104" s="24">
        <v>1658.3137381077343</v>
      </c>
      <c r="I104" s="24" t="s">
        <v>117</v>
      </c>
    </row>
    <row r="105" spans="1:12" x14ac:dyDescent="0.2">
      <c r="A105" s="10">
        <v>1</v>
      </c>
      <c r="B105" s="26" t="s">
        <v>179</v>
      </c>
      <c r="C105" s="24" t="s">
        <v>117</v>
      </c>
      <c r="D105" s="271">
        <v>2491.9495171922981</v>
      </c>
      <c r="E105" s="271"/>
      <c r="F105" s="271">
        <v>0.27587877877852429</v>
      </c>
      <c r="G105" s="26">
        <v>55.175755755704856</v>
      </c>
      <c r="H105" s="24" t="s">
        <v>117</v>
      </c>
      <c r="I105" s="24" t="s">
        <v>117</v>
      </c>
    </row>
    <row r="106" spans="1:12" hidden="1" x14ac:dyDescent="0.2">
      <c r="A106" s="10">
        <v>0</v>
      </c>
      <c r="B106" s="26" t="s">
        <v>180</v>
      </c>
      <c r="C106" s="24" t="s">
        <v>117</v>
      </c>
      <c r="D106" s="26" t="s">
        <v>117</v>
      </c>
      <c r="E106" s="26"/>
      <c r="F106" s="26" t="s">
        <v>117</v>
      </c>
      <c r="G106" s="26" t="s">
        <v>117</v>
      </c>
      <c r="H106" s="24" t="s">
        <v>117</v>
      </c>
      <c r="I106" s="24" t="s">
        <v>117</v>
      </c>
    </row>
    <row r="107" spans="1:12" x14ac:dyDescent="0.2">
      <c r="A107" s="10">
        <v>1</v>
      </c>
      <c r="B107" s="11" t="s">
        <v>181</v>
      </c>
      <c r="C107" s="9" t="s">
        <v>117</v>
      </c>
      <c r="D107" s="76">
        <v>1</v>
      </c>
      <c r="E107" s="77" t="s">
        <v>117</v>
      </c>
      <c r="F107" s="26">
        <v>169.62</v>
      </c>
      <c r="G107" s="26">
        <v>169.62</v>
      </c>
      <c r="H107" s="9" t="s">
        <v>117</v>
      </c>
      <c r="I107" s="9" t="s">
        <v>117</v>
      </c>
    </row>
    <row r="108" spans="1:12" x14ac:dyDescent="0.2">
      <c r="A108" s="10">
        <v>1</v>
      </c>
      <c r="B108" s="11" t="s">
        <v>182</v>
      </c>
      <c r="C108" s="9" t="s">
        <v>117</v>
      </c>
      <c r="D108" s="76">
        <v>1</v>
      </c>
      <c r="E108" s="77" t="s">
        <v>117</v>
      </c>
      <c r="F108" s="271">
        <v>0.56755089230060951</v>
      </c>
      <c r="G108" s="26">
        <v>96.267982352029392</v>
      </c>
      <c r="H108" s="24" t="s">
        <v>117</v>
      </c>
      <c r="I108" s="9" t="s">
        <v>117</v>
      </c>
    </row>
    <row r="109" spans="1:12" x14ac:dyDescent="0.2">
      <c r="A109" s="10">
        <v>1</v>
      </c>
      <c r="B109" s="11" t="s">
        <v>183</v>
      </c>
      <c r="C109" s="9" t="s">
        <v>117</v>
      </c>
      <c r="D109" s="76">
        <v>1</v>
      </c>
      <c r="E109" s="77" t="s">
        <v>117</v>
      </c>
      <c r="F109" s="26">
        <v>1337.25</v>
      </c>
      <c r="G109" s="26">
        <v>1337.25</v>
      </c>
      <c r="H109" s="24" t="s">
        <v>117</v>
      </c>
      <c r="I109" s="9" t="s">
        <v>117</v>
      </c>
    </row>
    <row r="110" spans="1:12" hidden="1" x14ac:dyDescent="0.2">
      <c r="A110" s="10">
        <v>0</v>
      </c>
      <c r="B110" s="11" t="e">
        <v>#N/A</v>
      </c>
      <c r="C110" s="9" t="s">
        <v>117</v>
      </c>
      <c r="D110" s="76" t="s">
        <v>117</v>
      </c>
      <c r="E110" s="77" t="s">
        <v>117</v>
      </c>
      <c r="F110" s="77" t="s">
        <v>117</v>
      </c>
      <c r="G110" s="78" t="s">
        <v>117</v>
      </c>
      <c r="H110" s="9" t="s">
        <v>117</v>
      </c>
      <c r="I110" s="9" t="s">
        <v>117</v>
      </c>
    </row>
    <row r="111" spans="1:12" hidden="1" x14ac:dyDescent="0.2">
      <c r="A111" s="10">
        <v>0</v>
      </c>
      <c r="B111" s="88" t="s">
        <v>185</v>
      </c>
      <c r="C111" s="9" t="s">
        <v>117</v>
      </c>
      <c r="D111" s="76" t="s">
        <v>117</v>
      </c>
      <c r="E111" s="77" t="s">
        <v>117</v>
      </c>
      <c r="F111" s="85" t="s">
        <v>117</v>
      </c>
      <c r="G111" s="89" t="s">
        <v>117</v>
      </c>
      <c r="H111" s="24" t="s">
        <v>117</v>
      </c>
      <c r="I111" s="9" t="s">
        <v>117</v>
      </c>
    </row>
    <row r="112" spans="1:12" x14ac:dyDescent="0.2">
      <c r="A112" s="10">
        <v>1</v>
      </c>
      <c r="B112" s="33" t="s">
        <v>7</v>
      </c>
      <c r="C112" s="34" t="s">
        <v>117</v>
      </c>
      <c r="D112" s="34" t="s">
        <v>117</v>
      </c>
      <c r="E112" s="35"/>
      <c r="F112" s="157" t="s">
        <v>117</v>
      </c>
      <c r="G112" s="36">
        <v>17317.941024070376</v>
      </c>
      <c r="H112" s="35" t="s">
        <v>117</v>
      </c>
      <c r="I112" s="34" t="s">
        <v>117</v>
      </c>
      <c r="L112" s="63" t="e">
        <f>+L94-G105-G106</f>
        <v>#VALUE!</v>
      </c>
    </row>
    <row r="113" spans="1:13" x14ac:dyDescent="0.2">
      <c r="A113" s="10">
        <v>1</v>
      </c>
      <c r="B113" s="33" t="s">
        <v>8</v>
      </c>
      <c r="C113" s="42" t="s">
        <v>117</v>
      </c>
      <c r="D113" s="42" t="s">
        <v>117</v>
      </c>
      <c r="E113" s="41"/>
      <c r="F113" s="158">
        <v>0.86589705120351879</v>
      </c>
      <c r="G113" s="60" t="s">
        <v>117</v>
      </c>
      <c r="H113" s="42" t="s">
        <v>117</v>
      </c>
      <c r="I113" s="42" t="s">
        <v>117</v>
      </c>
      <c r="L113" s="243" t="e">
        <f>L112/G9-F113</f>
        <v>#VALUE!</v>
      </c>
      <c r="M113" s="10">
        <v>99.668525486454001</v>
      </c>
    </row>
    <row r="115" spans="1:13" x14ac:dyDescent="0.2">
      <c r="B115" s="176" t="s">
        <v>57</v>
      </c>
    </row>
  </sheetData>
  <autoFilter ref="A1:H113">
    <filterColumn colId="0">
      <filters>
        <filter val="1"/>
      </filters>
    </filterColumn>
  </autoFilter>
  <phoneticPr fontId="41" type="noConversion"/>
  <conditionalFormatting sqref="E25:E26 D22:D26 F22:I26 E22:E23 D20:I21 C33 D27:I27 I55:I73 D74:I80 I81 D82:I85 I86 D87:I89 I90:I91 I93 D92:I92 D31:I54 C3:I3 D55:H72">
    <cfRule type="cellIs" dxfId="25" priority="1" stopIfTrue="1" operator="equal">
      <formula>0</formula>
    </cfRule>
  </conditionalFormatting>
  <pageMargins left="0.75" right="0.75" top="1" bottom="1" header="0" footer="0"/>
  <pageSetup paperSize="9" scale="95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N115"/>
  <sheetViews>
    <sheetView workbookViewId="0"/>
  </sheetViews>
  <sheetFormatPr defaultRowHeight="12" x14ac:dyDescent="0.2"/>
  <cols>
    <col min="1" max="1" width="3.28515625" style="10" customWidth="1"/>
    <col min="2" max="2" width="40.7109375" style="10" customWidth="1"/>
    <col min="3" max="3" width="2.28515625" style="10" customWidth="1"/>
    <col min="4" max="4" width="10" style="10" customWidth="1"/>
    <col min="5" max="5" width="2.5703125" style="10" customWidth="1"/>
    <col min="6" max="6" width="9.7109375" style="10" customWidth="1"/>
    <col min="7" max="7" width="9.140625" style="10"/>
    <col min="8" max="8" width="7.140625" style="10" customWidth="1"/>
    <col min="9" max="9" width="9.140625" style="23"/>
    <col min="10" max="11" width="9.140625" style="10"/>
    <col min="12" max="14" width="9.140625" style="10" hidden="1" customWidth="1"/>
    <col min="15" max="16384" width="9.140625" style="10"/>
  </cols>
  <sheetData>
    <row r="1" spans="1:9" x14ac:dyDescent="0.2">
      <c r="C1" s="10">
        <v>2</v>
      </c>
      <c r="D1" s="10">
        <v>3</v>
      </c>
      <c r="F1" s="10">
        <v>6</v>
      </c>
      <c r="G1" s="10">
        <v>7</v>
      </c>
      <c r="H1" s="10">
        <v>8</v>
      </c>
    </row>
    <row r="2" spans="1:9" hidden="1" x14ac:dyDescent="0.2"/>
    <row r="3" spans="1:9" x14ac:dyDescent="0.2">
      <c r="A3" s="10">
        <v>1</v>
      </c>
      <c r="B3" s="95" t="s">
        <v>116</v>
      </c>
      <c r="C3" s="27" t="s">
        <v>117</v>
      </c>
      <c r="D3" s="27" t="s">
        <v>117</v>
      </c>
      <c r="E3" s="27"/>
      <c r="F3" s="27" t="s">
        <v>117</v>
      </c>
      <c r="G3" s="27" t="s">
        <v>117</v>
      </c>
      <c r="H3" s="27" t="s">
        <v>117</v>
      </c>
      <c r="I3" s="27" t="s">
        <v>117</v>
      </c>
    </row>
    <row r="4" spans="1:9" x14ac:dyDescent="0.2">
      <c r="A4" s="10">
        <v>1</v>
      </c>
      <c r="B4" s="95" t="s">
        <v>0</v>
      </c>
      <c r="C4" s="24" t="s">
        <v>117</v>
      </c>
      <c r="D4" s="24" t="s">
        <v>117</v>
      </c>
      <c r="E4" s="24"/>
      <c r="F4" s="24" t="s">
        <v>117</v>
      </c>
      <c r="G4" s="24" t="s">
        <v>117</v>
      </c>
      <c r="H4" s="24" t="s">
        <v>117</v>
      </c>
      <c r="I4" s="25" t="s">
        <v>117</v>
      </c>
    </row>
    <row r="5" spans="1:9" x14ac:dyDescent="0.2">
      <c r="A5" s="10">
        <v>1</v>
      </c>
      <c r="B5" s="24" t="s">
        <v>117</v>
      </c>
      <c r="C5" s="24" t="s">
        <v>117</v>
      </c>
      <c r="D5" s="61" t="s">
        <v>117</v>
      </c>
      <c r="E5" s="62"/>
      <c r="F5" s="62" t="s">
        <v>117</v>
      </c>
      <c r="G5" s="175" t="s">
        <v>118</v>
      </c>
      <c r="H5" s="62"/>
      <c r="I5" s="61" t="s">
        <v>117</v>
      </c>
    </row>
    <row r="6" spans="1:9" x14ac:dyDescent="0.2">
      <c r="A6" s="10">
        <v>1</v>
      </c>
      <c r="B6" s="79" t="s">
        <v>119</v>
      </c>
      <c r="C6" s="24" t="s">
        <v>117</v>
      </c>
      <c r="D6" s="61" t="s">
        <v>117</v>
      </c>
      <c r="E6" s="62"/>
      <c r="F6" s="62" t="s">
        <v>117</v>
      </c>
      <c r="G6" s="62" t="s">
        <v>117</v>
      </c>
      <c r="H6" s="62" t="s">
        <v>117</v>
      </c>
      <c r="I6" s="61" t="s">
        <v>117</v>
      </c>
    </row>
    <row r="7" spans="1:9" x14ac:dyDescent="0.2">
      <c r="A7" s="10">
        <v>1</v>
      </c>
      <c r="B7" s="95" t="s">
        <v>79</v>
      </c>
      <c r="C7" s="24" t="s">
        <v>117</v>
      </c>
      <c r="D7" s="61" t="s">
        <v>117</v>
      </c>
      <c r="E7" s="62"/>
      <c r="F7" s="62" t="s">
        <v>117</v>
      </c>
      <c r="G7" s="62" t="s">
        <v>117</v>
      </c>
      <c r="H7" s="62" t="s">
        <v>117</v>
      </c>
      <c r="I7" s="61" t="s">
        <v>117</v>
      </c>
    </row>
    <row r="8" spans="1:9" x14ac:dyDescent="0.2">
      <c r="A8" s="10">
        <v>1</v>
      </c>
      <c r="B8" s="24" t="s">
        <v>117</v>
      </c>
      <c r="C8" s="24" t="s">
        <v>117</v>
      </c>
      <c r="D8" s="61" t="s">
        <v>117</v>
      </c>
      <c r="E8" s="62"/>
      <c r="F8" s="62" t="s">
        <v>117</v>
      </c>
      <c r="G8" s="62" t="s">
        <v>117</v>
      </c>
      <c r="H8" s="62" t="s">
        <v>117</v>
      </c>
      <c r="I8" s="61" t="s">
        <v>117</v>
      </c>
    </row>
    <row r="9" spans="1:9" x14ac:dyDescent="0.2">
      <c r="A9" s="10">
        <v>1</v>
      </c>
      <c r="B9" s="95" t="s">
        <v>120</v>
      </c>
      <c r="C9" s="95" t="s">
        <v>117</v>
      </c>
      <c r="D9" s="101" t="s">
        <v>117</v>
      </c>
      <c r="E9" s="102"/>
      <c r="F9" s="102" t="s">
        <v>117</v>
      </c>
      <c r="G9" s="144">
        <v>25000</v>
      </c>
      <c r="H9" s="145" t="s">
        <v>1</v>
      </c>
      <c r="I9" s="61" t="s">
        <v>117</v>
      </c>
    </row>
    <row r="10" spans="1:9" x14ac:dyDescent="0.2">
      <c r="A10" s="10">
        <v>1</v>
      </c>
      <c r="B10" s="24" t="s">
        <v>117</v>
      </c>
      <c r="C10" s="24" t="s">
        <v>117</v>
      </c>
      <c r="D10" s="61" t="s">
        <v>117</v>
      </c>
      <c r="E10" s="62"/>
      <c r="F10" s="62" t="s">
        <v>117</v>
      </c>
      <c r="G10" s="96" t="s">
        <v>117</v>
      </c>
      <c r="H10" s="97" t="s">
        <v>117</v>
      </c>
      <c r="I10" s="61" t="s">
        <v>117</v>
      </c>
    </row>
    <row r="11" spans="1:9" x14ac:dyDescent="0.2">
      <c r="A11" s="10">
        <v>1</v>
      </c>
      <c r="B11" s="24" t="s">
        <v>121</v>
      </c>
      <c r="C11" s="24" t="s">
        <v>117</v>
      </c>
      <c r="D11" s="61" t="s">
        <v>117</v>
      </c>
      <c r="E11" s="62"/>
      <c r="F11" s="62" t="s">
        <v>117</v>
      </c>
      <c r="G11" s="96">
        <v>31250</v>
      </c>
      <c r="H11" s="97" t="s">
        <v>1</v>
      </c>
      <c r="I11" s="61" t="s">
        <v>117</v>
      </c>
    </row>
    <row r="12" spans="1:9" x14ac:dyDescent="0.2">
      <c r="A12" s="10">
        <v>1</v>
      </c>
      <c r="B12" s="24" t="s">
        <v>122</v>
      </c>
      <c r="C12" s="24" t="s">
        <v>117</v>
      </c>
      <c r="D12" s="61" t="s">
        <v>117</v>
      </c>
      <c r="E12" s="62"/>
      <c r="F12" s="62" t="s">
        <v>117</v>
      </c>
      <c r="G12" s="40">
        <v>20</v>
      </c>
      <c r="H12" s="73" t="s">
        <v>2</v>
      </c>
      <c r="I12" s="61" t="s">
        <v>117</v>
      </c>
    </row>
    <row r="13" spans="1:9" hidden="1" x14ac:dyDescent="0.2">
      <c r="A13" s="10">
        <v>0</v>
      </c>
      <c r="B13" s="24" t="s">
        <v>117</v>
      </c>
      <c r="C13" s="24" t="s">
        <v>117</v>
      </c>
      <c r="D13" s="61" t="s">
        <v>117</v>
      </c>
      <c r="E13" s="62" t="s">
        <v>117</v>
      </c>
      <c r="F13" s="62" t="s">
        <v>117</v>
      </c>
      <c r="G13" s="62" t="s">
        <v>117</v>
      </c>
      <c r="H13" s="62" t="s">
        <v>117</v>
      </c>
      <c r="I13" s="61" t="s">
        <v>117</v>
      </c>
    </row>
    <row r="14" spans="1:9" x14ac:dyDescent="0.2">
      <c r="A14" s="10">
        <v>1</v>
      </c>
      <c r="B14" s="24" t="s">
        <v>117</v>
      </c>
      <c r="C14" s="24" t="s">
        <v>117</v>
      </c>
      <c r="D14" s="61" t="s">
        <v>117</v>
      </c>
      <c r="E14" s="62"/>
      <c r="F14" s="62" t="s">
        <v>117</v>
      </c>
      <c r="G14" s="40" t="s">
        <v>117</v>
      </c>
      <c r="H14" s="73" t="s">
        <v>117</v>
      </c>
      <c r="I14" s="61" t="s">
        <v>117</v>
      </c>
    </row>
    <row r="15" spans="1:9" x14ac:dyDescent="0.2">
      <c r="A15" s="10">
        <v>1</v>
      </c>
      <c r="B15" s="24" t="s">
        <v>123</v>
      </c>
      <c r="C15" s="24" t="s">
        <v>117</v>
      </c>
      <c r="D15" s="61" t="s">
        <v>117</v>
      </c>
      <c r="E15" s="62"/>
      <c r="F15" s="62" t="s">
        <v>117</v>
      </c>
      <c r="G15" s="248">
        <v>0.5</v>
      </c>
      <c r="H15" s="73" t="s">
        <v>3</v>
      </c>
      <c r="I15" s="61" t="s">
        <v>117</v>
      </c>
    </row>
    <row r="16" spans="1:9" x14ac:dyDescent="0.2">
      <c r="A16" s="10">
        <v>1</v>
      </c>
      <c r="B16" s="24" t="s">
        <v>124</v>
      </c>
      <c r="C16" s="24" t="s">
        <v>117</v>
      </c>
      <c r="D16" s="61" t="s">
        <v>117</v>
      </c>
      <c r="E16" s="62"/>
      <c r="F16" s="62" t="s">
        <v>117</v>
      </c>
      <c r="G16" s="40">
        <v>1</v>
      </c>
      <c r="H16" s="73" t="s">
        <v>125</v>
      </c>
      <c r="I16" s="61" t="s">
        <v>117</v>
      </c>
    </row>
    <row r="17" spans="1:12" x14ac:dyDescent="0.2">
      <c r="A17" s="10">
        <v>1</v>
      </c>
      <c r="B17" s="24" t="s">
        <v>117</v>
      </c>
      <c r="C17" s="24" t="s">
        <v>117</v>
      </c>
      <c r="D17" s="61" t="s">
        <v>117</v>
      </c>
      <c r="E17" s="62"/>
      <c r="F17" s="62" t="s">
        <v>117</v>
      </c>
      <c r="G17" s="40" t="s">
        <v>117</v>
      </c>
      <c r="H17" s="73" t="s">
        <v>117</v>
      </c>
      <c r="I17" s="61" t="s">
        <v>117</v>
      </c>
    </row>
    <row r="18" spans="1:12" x14ac:dyDescent="0.2">
      <c r="A18" s="10">
        <v>1</v>
      </c>
      <c r="B18" s="24" t="s">
        <v>126</v>
      </c>
      <c r="C18" s="25" t="s">
        <v>117</v>
      </c>
      <c r="D18" s="25" t="s">
        <v>117</v>
      </c>
      <c r="E18" s="25" t="s">
        <v>117</v>
      </c>
      <c r="F18" s="25" t="s">
        <v>117</v>
      </c>
      <c r="G18" s="40">
        <v>11.344000000000001</v>
      </c>
      <c r="H18" s="73" t="s">
        <v>2</v>
      </c>
      <c r="I18" s="25" t="s">
        <v>117</v>
      </c>
    </row>
    <row r="19" spans="1:12" x14ac:dyDescent="0.2">
      <c r="A19" s="10">
        <v>1</v>
      </c>
      <c r="B19" s="24" t="s">
        <v>117</v>
      </c>
      <c r="C19" s="25" t="s">
        <v>117</v>
      </c>
      <c r="D19" s="61" t="s">
        <v>117</v>
      </c>
      <c r="E19" s="62" t="s">
        <v>117</v>
      </c>
      <c r="F19" s="62" t="s">
        <v>117</v>
      </c>
      <c r="G19" s="62" t="s">
        <v>117</v>
      </c>
      <c r="H19" s="62" t="s">
        <v>117</v>
      </c>
      <c r="I19" s="61" t="s">
        <v>117</v>
      </c>
    </row>
    <row r="20" spans="1:12" hidden="1" x14ac:dyDescent="0.2">
      <c r="A20" s="10">
        <v>0</v>
      </c>
      <c r="B20" s="24" t="s">
        <v>117</v>
      </c>
      <c r="C20" s="27" t="s">
        <v>117</v>
      </c>
      <c r="D20" s="27" t="s">
        <v>117</v>
      </c>
      <c r="E20" s="24" t="s">
        <v>117</v>
      </c>
      <c r="F20" s="28" t="s">
        <v>117</v>
      </c>
      <c r="G20" s="27" t="s">
        <v>117</v>
      </c>
      <c r="H20" s="24" t="s">
        <v>117</v>
      </c>
      <c r="I20" s="25" t="s">
        <v>117</v>
      </c>
    </row>
    <row r="21" spans="1:12" x14ac:dyDescent="0.2">
      <c r="A21" s="10">
        <v>1</v>
      </c>
      <c r="B21" s="24" t="s">
        <v>128</v>
      </c>
      <c r="C21" s="27" t="s">
        <v>117</v>
      </c>
      <c r="D21" s="27" t="s">
        <v>117</v>
      </c>
      <c r="E21" s="24" t="s">
        <v>117</v>
      </c>
      <c r="F21" s="24" t="s">
        <v>117</v>
      </c>
      <c r="G21" s="200">
        <v>50000</v>
      </c>
      <c r="H21" s="24" t="s">
        <v>129</v>
      </c>
      <c r="I21" s="24" t="s">
        <v>117</v>
      </c>
    </row>
    <row r="22" spans="1:12" hidden="1" x14ac:dyDescent="0.2">
      <c r="A22" s="10">
        <v>0</v>
      </c>
      <c r="B22" s="24" t="s">
        <v>117</v>
      </c>
      <c r="C22" s="27" t="s">
        <v>117</v>
      </c>
      <c r="D22" s="29" t="s">
        <v>117</v>
      </c>
      <c r="E22" s="24" t="s">
        <v>117</v>
      </c>
      <c r="F22" s="28" t="s">
        <v>117</v>
      </c>
      <c r="G22" s="27" t="s">
        <v>117</v>
      </c>
      <c r="H22" s="24" t="s">
        <v>117</v>
      </c>
      <c r="I22" s="24" t="s">
        <v>117</v>
      </c>
    </row>
    <row r="23" spans="1:12" hidden="1" x14ac:dyDescent="0.2">
      <c r="A23" s="10">
        <v>0</v>
      </c>
      <c r="B23" s="24" t="s">
        <v>117</v>
      </c>
      <c r="C23" s="27" t="s">
        <v>117</v>
      </c>
      <c r="D23" s="29" t="s">
        <v>117</v>
      </c>
      <c r="E23" s="24" t="s">
        <v>117</v>
      </c>
      <c r="F23" s="28" t="s">
        <v>117</v>
      </c>
      <c r="G23" s="27" t="s">
        <v>117</v>
      </c>
      <c r="H23" s="24" t="s">
        <v>117</v>
      </c>
      <c r="I23" s="24" t="s">
        <v>117</v>
      </c>
    </row>
    <row r="24" spans="1:12" ht="13.5" hidden="1" x14ac:dyDescent="0.2">
      <c r="A24" s="10">
        <v>0</v>
      </c>
      <c r="B24" s="24" t="s">
        <v>117</v>
      </c>
      <c r="C24" s="27" t="s">
        <v>117</v>
      </c>
      <c r="D24" s="29" t="s">
        <v>117</v>
      </c>
      <c r="E24" s="58" t="s">
        <v>117</v>
      </c>
      <c r="F24" s="28" t="s">
        <v>117</v>
      </c>
      <c r="G24" s="27" t="s">
        <v>117</v>
      </c>
      <c r="H24" s="24" t="s">
        <v>117</v>
      </c>
      <c r="I24" s="24" t="s">
        <v>117</v>
      </c>
    </row>
    <row r="25" spans="1:12" hidden="1" x14ac:dyDescent="0.2">
      <c r="A25" s="10">
        <v>0</v>
      </c>
      <c r="B25" s="24" t="s">
        <v>117</v>
      </c>
      <c r="C25" s="27" t="s">
        <v>117</v>
      </c>
      <c r="D25" s="27" t="s">
        <v>117</v>
      </c>
      <c r="E25" s="24" t="s">
        <v>117</v>
      </c>
      <c r="F25" s="28" t="s">
        <v>117</v>
      </c>
      <c r="G25" s="27" t="s">
        <v>117</v>
      </c>
      <c r="H25" s="24" t="s">
        <v>117</v>
      </c>
      <c r="I25" s="24" t="s">
        <v>117</v>
      </c>
    </row>
    <row r="26" spans="1:12" hidden="1" x14ac:dyDescent="0.2">
      <c r="A26" s="10">
        <v>0</v>
      </c>
      <c r="B26" s="24" t="s">
        <v>117</v>
      </c>
      <c r="C26" s="27" t="s">
        <v>117</v>
      </c>
      <c r="D26" s="29" t="s">
        <v>117</v>
      </c>
      <c r="E26" s="24" t="s">
        <v>117</v>
      </c>
      <c r="F26" s="28" t="s">
        <v>117</v>
      </c>
      <c r="G26" s="27" t="s">
        <v>117</v>
      </c>
      <c r="H26" s="24" t="s">
        <v>117</v>
      </c>
      <c r="I26" s="24" t="s">
        <v>117</v>
      </c>
    </row>
    <row r="27" spans="1:12" hidden="1" x14ac:dyDescent="0.2">
      <c r="A27" s="10">
        <v>0</v>
      </c>
      <c r="B27" s="24" t="s">
        <v>117</v>
      </c>
      <c r="C27" s="27" t="s">
        <v>117</v>
      </c>
      <c r="D27" s="27" t="s">
        <v>117</v>
      </c>
      <c r="E27" s="24" t="s">
        <v>117</v>
      </c>
      <c r="F27" s="28" t="s">
        <v>117</v>
      </c>
      <c r="G27" s="27" t="s">
        <v>117</v>
      </c>
      <c r="H27" s="24" t="s">
        <v>117</v>
      </c>
      <c r="I27" s="24" t="s">
        <v>117</v>
      </c>
    </row>
    <row r="28" spans="1:12" x14ac:dyDescent="0.2">
      <c r="A28" s="10">
        <v>1</v>
      </c>
      <c r="B28" s="24"/>
      <c r="C28" s="27" t="s">
        <v>117</v>
      </c>
      <c r="D28" s="61" t="s">
        <v>117</v>
      </c>
      <c r="E28" s="62"/>
      <c r="F28" s="62" t="s">
        <v>117</v>
      </c>
      <c r="G28" s="62" t="s">
        <v>117</v>
      </c>
      <c r="H28" s="62" t="s">
        <v>117</v>
      </c>
      <c r="I28" s="61" t="s">
        <v>117</v>
      </c>
      <c r="L28" s="10" t="s">
        <v>9</v>
      </c>
    </row>
    <row r="29" spans="1:12" x14ac:dyDescent="0.2">
      <c r="A29" s="10">
        <v>1</v>
      </c>
      <c r="B29" s="159">
        <v>0</v>
      </c>
      <c r="C29" s="160" t="s">
        <v>117</v>
      </c>
      <c r="D29" s="161" t="s">
        <v>130</v>
      </c>
      <c r="E29" s="162"/>
      <c r="F29" s="162" t="s">
        <v>131</v>
      </c>
      <c r="G29" s="162" t="s">
        <v>132</v>
      </c>
      <c r="H29" s="162" t="s">
        <v>117</v>
      </c>
      <c r="I29" s="161" t="s">
        <v>133</v>
      </c>
    </row>
    <row r="30" spans="1:12" x14ac:dyDescent="0.2">
      <c r="A30" s="10">
        <v>1</v>
      </c>
      <c r="B30" s="163" t="s">
        <v>134</v>
      </c>
      <c r="C30" s="164" t="s">
        <v>117</v>
      </c>
      <c r="D30" s="165" t="s">
        <v>3</v>
      </c>
      <c r="E30" s="165"/>
      <c r="F30" s="165" t="s">
        <v>135</v>
      </c>
      <c r="G30" s="165" t="s">
        <v>108</v>
      </c>
      <c r="H30" s="165" t="s">
        <v>117</v>
      </c>
      <c r="I30" s="166" t="s">
        <v>136</v>
      </c>
    </row>
    <row r="31" spans="1:12" hidden="1" x14ac:dyDescent="0.2">
      <c r="A31" s="10">
        <v>0</v>
      </c>
      <c r="B31" s="32" t="s">
        <v>137</v>
      </c>
      <c r="C31" s="27" t="s">
        <v>117</v>
      </c>
      <c r="D31" s="27" t="s">
        <v>117</v>
      </c>
      <c r="E31" s="27"/>
      <c r="F31" s="27" t="s">
        <v>117</v>
      </c>
      <c r="G31" s="27" t="s">
        <v>117</v>
      </c>
      <c r="H31" s="27" t="s">
        <v>117</v>
      </c>
      <c r="I31" s="27" t="s">
        <v>117</v>
      </c>
      <c r="L31" s="63" t="str">
        <f>+H31</f>
        <v/>
      </c>
    </row>
    <row r="32" spans="1:12" hidden="1" x14ac:dyDescent="0.2">
      <c r="A32" s="10">
        <v>0</v>
      </c>
      <c r="B32" s="11" t="s">
        <v>214</v>
      </c>
      <c r="C32" s="75" t="s">
        <v>117</v>
      </c>
      <c r="D32" s="7" t="s">
        <v>117</v>
      </c>
      <c r="E32" s="9" t="s">
        <v>117</v>
      </c>
      <c r="F32" s="81" t="s">
        <v>117</v>
      </c>
      <c r="G32" s="24" t="s">
        <v>117</v>
      </c>
      <c r="H32" s="24" t="s">
        <v>117</v>
      </c>
      <c r="I32" s="24" t="s">
        <v>117</v>
      </c>
    </row>
    <row r="33" spans="1:14" x14ac:dyDescent="0.2">
      <c r="A33" s="10">
        <v>1</v>
      </c>
      <c r="B33" s="43" t="s">
        <v>140</v>
      </c>
      <c r="C33" s="91" t="s">
        <v>117</v>
      </c>
      <c r="D33" s="92" t="s">
        <v>117</v>
      </c>
      <c r="E33" s="91"/>
      <c r="F33" s="91" t="s">
        <v>117</v>
      </c>
      <c r="G33" s="91" t="s">
        <v>117</v>
      </c>
      <c r="H33" s="91">
        <v>5678.4798965613227</v>
      </c>
      <c r="I33" s="91" t="s">
        <v>117</v>
      </c>
      <c r="L33" s="10">
        <f>SUBTOTAL(9,G34:G49)</f>
        <v>5678.4798965613218</v>
      </c>
      <c r="M33" s="63"/>
      <c r="N33" s="218">
        <v>94.869030849224728</v>
      </c>
    </row>
    <row r="34" spans="1:14" x14ac:dyDescent="0.2">
      <c r="A34" s="10">
        <v>1</v>
      </c>
      <c r="B34" s="26" t="s">
        <v>141</v>
      </c>
      <c r="C34" s="27" t="s">
        <v>117</v>
      </c>
      <c r="D34" s="27">
        <v>50000</v>
      </c>
      <c r="E34" s="27"/>
      <c r="F34" s="71">
        <v>1.32E-2</v>
      </c>
      <c r="G34" s="27">
        <v>660</v>
      </c>
      <c r="H34" s="27" t="s">
        <v>117</v>
      </c>
      <c r="I34" s="27">
        <v>3.2078453435438319</v>
      </c>
      <c r="K34" s="177"/>
      <c r="M34" s="218">
        <v>92.957746478873233</v>
      </c>
    </row>
    <row r="35" spans="1:14" x14ac:dyDescent="0.2">
      <c r="A35" s="10">
        <v>1</v>
      </c>
      <c r="B35" s="26" t="s">
        <v>142</v>
      </c>
      <c r="C35" s="27" t="s">
        <v>117</v>
      </c>
      <c r="D35" s="27">
        <v>50000</v>
      </c>
      <c r="E35" s="27"/>
      <c r="F35" s="71">
        <v>2.5399999999999999E-2</v>
      </c>
      <c r="G35" s="27">
        <v>1270</v>
      </c>
      <c r="H35" s="27" t="s">
        <v>117</v>
      </c>
      <c r="I35" s="27">
        <v>6.1726721004555545</v>
      </c>
      <c r="M35" s="218">
        <v>85.234899328859058</v>
      </c>
    </row>
    <row r="36" spans="1:14" x14ac:dyDescent="0.2">
      <c r="A36" s="10">
        <v>1</v>
      </c>
      <c r="B36" s="26" t="s">
        <v>143</v>
      </c>
      <c r="C36" s="27" t="s">
        <v>117</v>
      </c>
      <c r="D36" s="27">
        <v>2</v>
      </c>
      <c r="E36" s="27"/>
      <c r="F36" s="71">
        <v>4.76</v>
      </c>
      <c r="G36" s="27">
        <v>9.52</v>
      </c>
      <c r="H36" s="27" t="s">
        <v>117</v>
      </c>
      <c r="I36" s="27">
        <v>4.6270738894753444E-2</v>
      </c>
    </row>
    <row r="37" spans="1:14" x14ac:dyDescent="0.2">
      <c r="A37" s="10">
        <v>1</v>
      </c>
      <c r="B37" s="26" t="s">
        <v>144</v>
      </c>
      <c r="C37" s="27" t="s">
        <v>117</v>
      </c>
      <c r="D37" s="27">
        <v>2.6</v>
      </c>
      <c r="E37" s="27"/>
      <c r="F37" s="71">
        <v>5.76</v>
      </c>
      <c r="G37" s="27">
        <v>14.975999999999999</v>
      </c>
      <c r="H37" s="27" t="s">
        <v>117</v>
      </c>
      <c r="I37" s="27">
        <v>7.2788927068049111E-2</v>
      </c>
    </row>
    <row r="38" spans="1:14" x14ac:dyDescent="0.2">
      <c r="A38" s="10">
        <v>1</v>
      </c>
      <c r="B38" s="11" t="s">
        <v>146</v>
      </c>
      <c r="C38" s="75" t="s">
        <v>117</v>
      </c>
      <c r="D38" s="27">
        <v>842.37582063669015</v>
      </c>
      <c r="E38" s="9" t="s">
        <v>117</v>
      </c>
      <c r="F38" s="28">
        <v>0.30556754022264904</v>
      </c>
      <c r="G38" s="27">
        <v>257.40270745498879</v>
      </c>
      <c r="H38" s="24" t="s">
        <v>117</v>
      </c>
      <c r="I38" s="24">
        <v>1.2510728432197893</v>
      </c>
    </row>
    <row r="39" spans="1:14" hidden="1" x14ac:dyDescent="0.2">
      <c r="A39" s="10">
        <v>0</v>
      </c>
      <c r="B39" s="11" t="s">
        <v>53</v>
      </c>
      <c r="C39" s="75" t="s">
        <v>117</v>
      </c>
      <c r="D39" s="82">
        <v>140</v>
      </c>
      <c r="E39" s="9" t="s">
        <v>117</v>
      </c>
      <c r="F39" s="13" t="s">
        <v>117</v>
      </c>
      <c r="G39" s="27" t="s">
        <v>117</v>
      </c>
      <c r="H39" s="24" t="s">
        <v>117</v>
      </c>
      <c r="I39" s="24" t="s">
        <v>117</v>
      </c>
    </row>
    <row r="40" spans="1:14" hidden="1" x14ac:dyDescent="0.2">
      <c r="A40" s="10">
        <v>0</v>
      </c>
      <c r="B40" s="11" t="s">
        <v>12</v>
      </c>
      <c r="C40" s="75" t="s">
        <v>117</v>
      </c>
      <c r="D40" s="82">
        <v>40</v>
      </c>
      <c r="E40" s="9" t="s">
        <v>117</v>
      </c>
      <c r="F40" s="13" t="s">
        <v>117</v>
      </c>
      <c r="G40" s="27" t="s">
        <v>117</v>
      </c>
      <c r="H40" s="24" t="s">
        <v>117</v>
      </c>
      <c r="I40" s="24" t="s">
        <v>117</v>
      </c>
    </row>
    <row r="41" spans="1:14" hidden="1" x14ac:dyDescent="0.2">
      <c r="A41" s="10">
        <v>0</v>
      </c>
      <c r="B41" s="26" t="s">
        <v>54</v>
      </c>
      <c r="C41" s="27" t="s">
        <v>117</v>
      </c>
      <c r="D41" s="27">
        <v>150</v>
      </c>
      <c r="E41" s="27" t="s">
        <v>117</v>
      </c>
      <c r="F41" s="70" t="s">
        <v>117</v>
      </c>
      <c r="G41" s="27" t="s">
        <v>117</v>
      </c>
      <c r="H41" s="27" t="s">
        <v>117</v>
      </c>
      <c r="I41" s="27" t="s">
        <v>117</v>
      </c>
    </row>
    <row r="42" spans="1:14" x14ac:dyDescent="0.2">
      <c r="A42" s="10">
        <v>1</v>
      </c>
      <c r="B42" s="26" t="s">
        <v>147</v>
      </c>
      <c r="C42" s="27" t="s">
        <v>117</v>
      </c>
      <c r="D42" s="27" t="s">
        <v>117</v>
      </c>
      <c r="E42" s="27" t="s">
        <v>117</v>
      </c>
      <c r="F42" s="71" t="s">
        <v>117</v>
      </c>
      <c r="G42" s="27">
        <v>181.37850000000071</v>
      </c>
      <c r="H42" s="27" t="s">
        <v>117</v>
      </c>
      <c r="I42" s="27">
        <v>0.88156693430904121</v>
      </c>
    </row>
    <row r="43" spans="1:14" hidden="1" x14ac:dyDescent="0.2">
      <c r="A43" s="10">
        <v>0</v>
      </c>
      <c r="B43" s="26" t="s">
        <v>215</v>
      </c>
      <c r="C43" s="27" t="s">
        <v>117</v>
      </c>
      <c r="D43" s="27">
        <v>2.4</v>
      </c>
      <c r="E43" s="27"/>
      <c r="F43" s="71">
        <v>8.4975000000000005</v>
      </c>
      <c r="G43" s="27">
        <v>20.394000000000002</v>
      </c>
      <c r="H43" s="27" t="s">
        <v>117</v>
      </c>
      <c r="I43" s="27">
        <v>9.9122421115504414E-2</v>
      </c>
    </row>
    <row r="44" spans="1:14" hidden="1" x14ac:dyDescent="0.2">
      <c r="A44" s="10">
        <v>0</v>
      </c>
      <c r="B44" s="26" t="s">
        <v>216</v>
      </c>
      <c r="C44" s="27" t="s">
        <v>117</v>
      </c>
      <c r="D44" s="27">
        <v>0.4</v>
      </c>
      <c r="E44" s="27"/>
      <c r="F44" s="71">
        <v>200.94</v>
      </c>
      <c r="G44" s="27">
        <v>80.376000000000005</v>
      </c>
      <c r="H44" s="27" t="s">
        <v>117</v>
      </c>
      <c r="I44" s="27">
        <v>0.39065723838284705</v>
      </c>
    </row>
    <row r="45" spans="1:14" hidden="1" x14ac:dyDescent="0.2">
      <c r="A45" s="10">
        <v>0</v>
      </c>
      <c r="B45" s="26" t="s">
        <v>217</v>
      </c>
      <c r="C45" s="27" t="s">
        <v>117</v>
      </c>
      <c r="D45" s="27">
        <v>15</v>
      </c>
      <c r="E45" s="27"/>
      <c r="F45" s="71">
        <v>5.3738999999999999</v>
      </c>
      <c r="G45" s="27">
        <v>80.608499999999992</v>
      </c>
      <c r="H45" s="27" t="s">
        <v>117</v>
      </c>
      <c r="I45" s="27">
        <v>0.3917872748106862</v>
      </c>
    </row>
    <row r="46" spans="1:14" x14ac:dyDescent="0.2">
      <c r="A46" s="10">
        <v>1</v>
      </c>
      <c r="B46" s="26" t="s">
        <v>218</v>
      </c>
      <c r="C46" s="27" t="s">
        <v>117</v>
      </c>
      <c r="D46" s="27">
        <v>6300</v>
      </c>
      <c r="E46" s="27"/>
      <c r="F46" s="71">
        <v>5.9697E-2</v>
      </c>
      <c r="G46" s="27">
        <v>376.09109999999998</v>
      </c>
      <c r="H46" s="27" t="s">
        <v>117</v>
      </c>
      <c r="I46" s="27">
        <v>1.8279425513382992</v>
      </c>
    </row>
    <row r="47" spans="1:14" x14ac:dyDescent="0.2">
      <c r="A47" s="10">
        <v>1</v>
      </c>
      <c r="B47" s="26" t="s">
        <v>222</v>
      </c>
      <c r="C47" s="27" t="s">
        <v>117</v>
      </c>
      <c r="D47" s="27">
        <v>1.8</v>
      </c>
      <c r="E47" s="27"/>
      <c r="F47" s="71">
        <v>73.271889400921665</v>
      </c>
      <c r="G47" s="27">
        <v>131.88940092165899</v>
      </c>
      <c r="H47" s="27" t="s">
        <v>117</v>
      </c>
      <c r="I47" s="27">
        <v>0.6410315160747414</v>
      </c>
    </row>
    <row r="48" spans="1:14" x14ac:dyDescent="0.2">
      <c r="A48" s="10">
        <v>1</v>
      </c>
      <c r="B48" s="26" t="s">
        <v>156</v>
      </c>
      <c r="C48" s="27" t="s">
        <v>117</v>
      </c>
      <c r="D48" s="27">
        <v>3847</v>
      </c>
      <c r="E48" s="27"/>
      <c r="F48" s="71">
        <v>0.56279999999999997</v>
      </c>
      <c r="G48" s="27">
        <v>2165.0915999999997</v>
      </c>
      <c r="H48" s="80" t="s">
        <v>117</v>
      </c>
      <c r="I48" s="27">
        <v>10.523150011221006</v>
      </c>
    </row>
    <row r="49" spans="1:14" s="176" customFormat="1" x14ac:dyDescent="0.2">
      <c r="A49" s="10">
        <v>1</v>
      </c>
      <c r="B49" s="26" t="s">
        <v>219</v>
      </c>
      <c r="C49" s="27" t="s">
        <v>117</v>
      </c>
      <c r="D49" s="27">
        <v>12600</v>
      </c>
      <c r="E49" s="27"/>
      <c r="F49" s="71">
        <v>4.8581792713069338E-2</v>
      </c>
      <c r="G49" s="27">
        <v>612.13058818467368</v>
      </c>
      <c r="H49" s="27" t="s">
        <v>117</v>
      </c>
      <c r="I49" s="27">
        <v>2.9751822074984124</v>
      </c>
      <c r="L49" s="10">
        <f>SUBTOTAL(9,G50:G74)</f>
        <v>8248.8335791565496</v>
      </c>
      <c r="N49" s="218" t="e">
        <v>#VALUE!</v>
      </c>
    </row>
    <row r="50" spans="1:14" x14ac:dyDescent="0.2">
      <c r="A50" s="10">
        <v>1</v>
      </c>
      <c r="B50" s="43" t="s">
        <v>157</v>
      </c>
      <c r="C50" s="91" t="s">
        <v>117</v>
      </c>
      <c r="D50" s="91" t="s">
        <v>117</v>
      </c>
      <c r="E50" s="91"/>
      <c r="F50" s="93" t="s">
        <v>117</v>
      </c>
      <c r="G50" s="91" t="s">
        <v>117</v>
      </c>
      <c r="H50" s="91">
        <v>8248.8335791565496</v>
      </c>
      <c r="I50" s="27" t="s">
        <v>117</v>
      </c>
    </row>
    <row r="51" spans="1:14" x14ac:dyDescent="0.2">
      <c r="A51" s="10">
        <v>1</v>
      </c>
      <c r="B51" s="26" t="s">
        <v>158</v>
      </c>
      <c r="C51" s="27" t="s">
        <v>117</v>
      </c>
      <c r="D51" s="27">
        <v>1</v>
      </c>
      <c r="E51" s="27"/>
      <c r="F51" s="72">
        <v>45</v>
      </c>
      <c r="G51" s="27">
        <v>45</v>
      </c>
      <c r="H51" s="27" t="s">
        <v>117</v>
      </c>
      <c r="I51" s="27">
        <v>0.21871672796889763</v>
      </c>
      <c r="L51" s="63"/>
    </row>
    <row r="52" spans="1:14" x14ac:dyDescent="0.2">
      <c r="A52" s="10">
        <v>1</v>
      </c>
      <c r="B52" s="26" t="s">
        <v>220</v>
      </c>
      <c r="C52" s="27" t="s">
        <v>117</v>
      </c>
      <c r="D52" s="27">
        <v>900</v>
      </c>
      <c r="E52" s="27"/>
      <c r="F52" s="71">
        <v>0.1396</v>
      </c>
      <c r="G52" s="27">
        <v>125.64</v>
      </c>
      <c r="H52" s="27" t="s">
        <v>117</v>
      </c>
      <c r="I52" s="27">
        <v>0.61065710448916211</v>
      </c>
    </row>
    <row r="53" spans="1:14" x14ac:dyDescent="0.2">
      <c r="A53" s="10">
        <v>1</v>
      </c>
      <c r="B53" s="26" t="s">
        <v>159</v>
      </c>
      <c r="C53" s="27" t="s">
        <v>117</v>
      </c>
      <c r="D53" s="27">
        <v>243</v>
      </c>
      <c r="E53" s="27"/>
      <c r="F53" s="72">
        <v>0.2</v>
      </c>
      <c r="G53" s="27">
        <v>48.6</v>
      </c>
      <c r="H53" s="27" t="s">
        <v>117</v>
      </c>
      <c r="I53" s="27">
        <v>0.23621406620640942</v>
      </c>
      <c r="M53" s="218">
        <v>100</v>
      </c>
    </row>
    <row r="54" spans="1:14" x14ac:dyDescent="0.2">
      <c r="A54" s="10">
        <v>1</v>
      </c>
      <c r="B54" s="26" t="s">
        <v>160</v>
      </c>
      <c r="C54" s="27" t="s">
        <v>117</v>
      </c>
      <c r="D54" s="27">
        <v>1200000</v>
      </c>
      <c r="E54" s="27"/>
      <c r="F54" s="71">
        <v>2.5000000000000001E-4</v>
      </c>
      <c r="G54" s="27">
        <v>300</v>
      </c>
      <c r="H54" s="27" t="s">
        <v>117</v>
      </c>
      <c r="I54" s="27">
        <v>1.4581115197926506</v>
      </c>
    </row>
    <row r="55" spans="1:14" x14ac:dyDescent="0.2">
      <c r="A55" s="10">
        <v>1</v>
      </c>
      <c r="B55" s="11" t="s">
        <v>161</v>
      </c>
      <c r="C55" s="75" t="s">
        <v>117</v>
      </c>
      <c r="D55" s="7">
        <v>25000</v>
      </c>
      <c r="E55" s="9" t="s">
        <v>117</v>
      </c>
      <c r="F55" s="195">
        <v>0.1</v>
      </c>
      <c r="G55" s="27">
        <v>2500</v>
      </c>
      <c r="H55" s="9" t="s">
        <v>117</v>
      </c>
      <c r="I55" s="24">
        <v>12.150929331605424</v>
      </c>
    </row>
    <row r="56" spans="1:14" x14ac:dyDescent="0.2">
      <c r="A56" s="10">
        <v>1</v>
      </c>
      <c r="B56" s="11" t="s">
        <v>162</v>
      </c>
      <c r="C56" s="75" t="s">
        <v>117</v>
      </c>
      <c r="D56" s="7">
        <v>902.5</v>
      </c>
      <c r="E56" s="9" t="s">
        <v>117</v>
      </c>
      <c r="F56" s="195">
        <v>4.5353448275862052</v>
      </c>
      <c r="G56" s="7">
        <v>4093.1487068965503</v>
      </c>
      <c r="H56" s="9" t="s">
        <v>117</v>
      </c>
      <c r="I56" s="24">
        <v>19.894224272500839</v>
      </c>
    </row>
    <row r="57" spans="1:14" hidden="1" x14ac:dyDescent="0.2">
      <c r="A57" s="10">
        <v>0</v>
      </c>
      <c r="B57" s="11">
        <v>0</v>
      </c>
      <c r="C57" s="75" t="s">
        <v>117</v>
      </c>
      <c r="D57" s="7" t="s">
        <v>117</v>
      </c>
      <c r="E57" s="9" t="s">
        <v>117</v>
      </c>
      <c r="F57" s="9" t="s">
        <v>117</v>
      </c>
      <c r="G57" s="7" t="s">
        <v>117</v>
      </c>
      <c r="H57" s="9" t="s">
        <v>117</v>
      </c>
      <c r="I57" s="24" t="s">
        <v>117</v>
      </c>
    </row>
    <row r="58" spans="1:14" hidden="1" x14ac:dyDescent="0.2">
      <c r="A58" s="10">
        <v>0</v>
      </c>
      <c r="B58" s="11">
        <v>0</v>
      </c>
      <c r="C58" s="75" t="s">
        <v>117</v>
      </c>
      <c r="D58" s="7" t="s">
        <v>117</v>
      </c>
      <c r="E58" s="9" t="s">
        <v>117</v>
      </c>
      <c r="F58" s="9" t="s">
        <v>117</v>
      </c>
      <c r="G58" s="7" t="s">
        <v>117</v>
      </c>
      <c r="H58" s="9" t="s">
        <v>117</v>
      </c>
      <c r="I58" s="24" t="s">
        <v>117</v>
      </c>
    </row>
    <row r="59" spans="1:14" hidden="1" x14ac:dyDescent="0.2">
      <c r="A59" s="10">
        <v>0</v>
      </c>
      <c r="B59" s="11">
        <v>0</v>
      </c>
      <c r="C59" s="75" t="s">
        <v>117</v>
      </c>
      <c r="D59" s="7" t="s">
        <v>117</v>
      </c>
      <c r="E59" s="9" t="s">
        <v>117</v>
      </c>
      <c r="F59" s="9" t="s">
        <v>117</v>
      </c>
      <c r="G59" s="7" t="s">
        <v>117</v>
      </c>
      <c r="H59" s="9" t="s">
        <v>117</v>
      </c>
      <c r="I59" s="24" t="s">
        <v>117</v>
      </c>
    </row>
    <row r="60" spans="1:14" hidden="1" x14ac:dyDescent="0.2">
      <c r="A60" s="10">
        <v>0</v>
      </c>
      <c r="B60" s="11">
        <v>0</v>
      </c>
      <c r="C60" s="75" t="s">
        <v>117</v>
      </c>
      <c r="D60" s="7" t="s">
        <v>117</v>
      </c>
      <c r="E60" s="9" t="s">
        <v>117</v>
      </c>
      <c r="F60" s="9" t="s">
        <v>117</v>
      </c>
      <c r="G60" s="7" t="s">
        <v>117</v>
      </c>
      <c r="H60" s="9" t="s">
        <v>117</v>
      </c>
      <c r="I60" s="24" t="s">
        <v>117</v>
      </c>
    </row>
    <row r="61" spans="1:14" hidden="1" x14ac:dyDescent="0.2">
      <c r="A61" s="10">
        <v>0</v>
      </c>
      <c r="B61" s="11">
        <v>0</v>
      </c>
      <c r="C61" s="75" t="s">
        <v>117</v>
      </c>
      <c r="D61" s="7" t="s">
        <v>117</v>
      </c>
      <c r="E61" s="9" t="s">
        <v>117</v>
      </c>
      <c r="F61" s="9" t="s">
        <v>117</v>
      </c>
      <c r="G61" s="7" t="s">
        <v>117</v>
      </c>
      <c r="H61" s="9" t="s">
        <v>117</v>
      </c>
      <c r="I61" s="24" t="s">
        <v>117</v>
      </c>
    </row>
    <row r="62" spans="1:14" hidden="1" x14ac:dyDescent="0.2">
      <c r="A62" s="10">
        <v>0</v>
      </c>
      <c r="B62" s="11">
        <v>0</v>
      </c>
      <c r="C62" s="75" t="s">
        <v>117</v>
      </c>
      <c r="D62" s="7" t="s">
        <v>117</v>
      </c>
      <c r="E62" s="9" t="s">
        <v>117</v>
      </c>
      <c r="F62" s="9" t="s">
        <v>117</v>
      </c>
      <c r="G62" s="7" t="s">
        <v>117</v>
      </c>
      <c r="H62" s="9" t="s">
        <v>117</v>
      </c>
      <c r="I62" s="24" t="s">
        <v>117</v>
      </c>
    </row>
    <row r="63" spans="1:14" hidden="1" x14ac:dyDescent="0.2">
      <c r="A63" s="10">
        <v>0</v>
      </c>
      <c r="B63" s="11">
        <v>0</v>
      </c>
      <c r="C63" s="75" t="s">
        <v>117</v>
      </c>
      <c r="D63" s="7" t="s">
        <v>117</v>
      </c>
      <c r="E63" s="9" t="s">
        <v>117</v>
      </c>
      <c r="F63" s="9" t="s">
        <v>117</v>
      </c>
      <c r="G63" s="7" t="s">
        <v>117</v>
      </c>
      <c r="H63" s="9" t="s">
        <v>117</v>
      </c>
      <c r="I63" s="24" t="s">
        <v>117</v>
      </c>
    </row>
    <row r="64" spans="1:14" hidden="1" x14ac:dyDescent="0.2">
      <c r="A64" s="10">
        <v>0</v>
      </c>
      <c r="B64" s="11">
        <v>0</v>
      </c>
      <c r="C64" s="75" t="s">
        <v>117</v>
      </c>
      <c r="D64" s="7" t="s">
        <v>117</v>
      </c>
      <c r="E64" s="9" t="s">
        <v>117</v>
      </c>
      <c r="F64" s="9" t="s">
        <v>117</v>
      </c>
      <c r="G64" s="7" t="s">
        <v>117</v>
      </c>
      <c r="H64" s="9" t="s">
        <v>117</v>
      </c>
      <c r="I64" s="24" t="s">
        <v>117</v>
      </c>
    </row>
    <row r="65" spans="1:13" hidden="1" x14ac:dyDescent="0.2">
      <c r="A65" s="10">
        <v>0</v>
      </c>
      <c r="B65" s="11">
        <v>0</v>
      </c>
      <c r="C65" s="75" t="s">
        <v>117</v>
      </c>
      <c r="D65" s="7" t="s">
        <v>117</v>
      </c>
      <c r="E65" s="9" t="s">
        <v>117</v>
      </c>
      <c r="F65" s="9" t="s">
        <v>117</v>
      </c>
      <c r="G65" s="7" t="s">
        <v>117</v>
      </c>
      <c r="H65" s="9" t="s">
        <v>117</v>
      </c>
      <c r="I65" s="24" t="s">
        <v>117</v>
      </c>
    </row>
    <row r="66" spans="1:13" hidden="1" x14ac:dyDescent="0.2">
      <c r="A66" s="10">
        <v>0</v>
      </c>
      <c r="B66" s="11">
        <v>0</v>
      </c>
      <c r="C66" s="75" t="s">
        <v>117</v>
      </c>
      <c r="D66" s="7" t="s">
        <v>117</v>
      </c>
      <c r="E66" s="9" t="s">
        <v>117</v>
      </c>
      <c r="F66" s="9" t="s">
        <v>117</v>
      </c>
      <c r="G66" s="7" t="s">
        <v>117</v>
      </c>
      <c r="H66" s="9" t="s">
        <v>117</v>
      </c>
      <c r="I66" s="24" t="s">
        <v>117</v>
      </c>
    </row>
    <row r="67" spans="1:13" hidden="1" x14ac:dyDescent="0.2">
      <c r="A67" s="10">
        <v>0</v>
      </c>
      <c r="B67" s="11">
        <v>0</v>
      </c>
      <c r="C67" s="75" t="s">
        <v>117</v>
      </c>
      <c r="D67" s="7" t="s">
        <v>117</v>
      </c>
      <c r="E67" s="9" t="s">
        <v>117</v>
      </c>
      <c r="F67" s="9" t="s">
        <v>117</v>
      </c>
      <c r="G67" s="7" t="s">
        <v>117</v>
      </c>
      <c r="H67" s="9" t="s">
        <v>117</v>
      </c>
      <c r="I67" s="24" t="s">
        <v>117</v>
      </c>
    </row>
    <row r="68" spans="1:13" hidden="1" x14ac:dyDescent="0.2">
      <c r="A68" s="10">
        <v>0</v>
      </c>
      <c r="B68" s="11">
        <v>0</v>
      </c>
      <c r="C68" s="75" t="s">
        <v>117</v>
      </c>
      <c r="D68" s="7" t="s">
        <v>117</v>
      </c>
      <c r="E68" s="9" t="s">
        <v>117</v>
      </c>
      <c r="F68" s="9" t="s">
        <v>117</v>
      </c>
      <c r="G68" s="7" t="s">
        <v>117</v>
      </c>
      <c r="H68" s="9" t="s">
        <v>117</v>
      </c>
      <c r="I68" s="24" t="s">
        <v>117</v>
      </c>
    </row>
    <row r="69" spans="1:13" hidden="1" x14ac:dyDescent="0.2">
      <c r="A69" s="10">
        <v>0</v>
      </c>
      <c r="B69" s="11">
        <v>0</v>
      </c>
      <c r="C69" s="75" t="s">
        <v>117</v>
      </c>
      <c r="D69" s="7" t="s">
        <v>117</v>
      </c>
      <c r="E69" s="9" t="s">
        <v>117</v>
      </c>
      <c r="F69" s="9" t="s">
        <v>117</v>
      </c>
      <c r="G69" s="7" t="s">
        <v>117</v>
      </c>
      <c r="H69" s="9" t="s">
        <v>117</v>
      </c>
      <c r="I69" s="24" t="s">
        <v>117</v>
      </c>
    </row>
    <row r="70" spans="1:13" hidden="1" x14ac:dyDescent="0.2">
      <c r="A70" s="10">
        <v>0</v>
      </c>
      <c r="B70" s="11">
        <v>0</v>
      </c>
      <c r="C70" s="75" t="s">
        <v>117</v>
      </c>
      <c r="D70" s="7" t="s">
        <v>117</v>
      </c>
      <c r="E70" s="9" t="s">
        <v>117</v>
      </c>
      <c r="F70" s="9" t="s">
        <v>117</v>
      </c>
      <c r="G70" s="7" t="s">
        <v>117</v>
      </c>
      <c r="H70" s="9" t="s">
        <v>117</v>
      </c>
      <c r="I70" s="24" t="s">
        <v>117</v>
      </c>
    </row>
    <row r="71" spans="1:13" hidden="1" x14ac:dyDescent="0.2">
      <c r="A71" s="10">
        <v>0</v>
      </c>
      <c r="B71" s="11">
        <v>0</v>
      </c>
      <c r="C71" s="75" t="s">
        <v>117</v>
      </c>
      <c r="D71" s="7" t="s">
        <v>117</v>
      </c>
      <c r="E71" s="9" t="s">
        <v>117</v>
      </c>
      <c r="F71" s="9" t="s">
        <v>117</v>
      </c>
      <c r="G71" s="7" t="s">
        <v>117</v>
      </c>
      <c r="H71" s="9" t="s">
        <v>117</v>
      </c>
      <c r="I71" s="24" t="s">
        <v>117</v>
      </c>
    </row>
    <row r="72" spans="1:13" hidden="1" x14ac:dyDescent="0.2">
      <c r="A72" s="10">
        <v>0</v>
      </c>
      <c r="B72" s="11">
        <v>0</v>
      </c>
      <c r="C72" s="75" t="s">
        <v>117</v>
      </c>
      <c r="D72" s="7" t="s">
        <v>117</v>
      </c>
      <c r="E72" s="9" t="s">
        <v>117</v>
      </c>
      <c r="F72" s="9" t="s">
        <v>117</v>
      </c>
      <c r="G72" s="7" t="s">
        <v>117</v>
      </c>
      <c r="H72" s="9" t="s">
        <v>117</v>
      </c>
      <c r="I72" s="24" t="s">
        <v>117</v>
      </c>
    </row>
    <row r="73" spans="1:13" x14ac:dyDescent="0.2">
      <c r="A73" s="10">
        <v>1</v>
      </c>
      <c r="B73" s="11" t="s">
        <v>163</v>
      </c>
      <c r="C73" s="9" t="s">
        <v>117</v>
      </c>
      <c r="D73" s="26" t="s">
        <v>117</v>
      </c>
      <c r="E73" s="77" t="s">
        <v>117</v>
      </c>
      <c r="F73" s="71" t="s">
        <v>117</v>
      </c>
      <c r="G73" s="30">
        <v>1134.4000000000001</v>
      </c>
      <c r="H73" s="24" t="s">
        <v>117</v>
      </c>
      <c r="I73" s="24">
        <v>5.5136056935092768</v>
      </c>
      <c r="M73" s="218">
        <v>100</v>
      </c>
    </row>
    <row r="74" spans="1:13" x14ac:dyDescent="0.2">
      <c r="A74" s="10">
        <v>1</v>
      </c>
      <c r="B74" s="26" t="s">
        <v>164</v>
      </c>
      <c r="C74" s="24" t="s">
        <v>117</v>
      </c>
      <c r="D74" s="27" t="s">
        <v>117</v>
      </c>
      <c r="E74" s="27"/>
      <c r="F74" s="71" t="s">
        <v>117</v>
      </c>
      <c r="G74" s="27">
        <v>2.04487226</v>
      </c>
      <c r="H74" s="27" t="s">
        <v>117</v>
      </c>
      <c r="I74" s="27">
        <v>9.9388393293681071E-3</v>
      </c>
      <c r="M74" s="218">
        <v>101.74000000000001</v>
      </c>
    </row>
    <row r="75" spans="1:13" x14ac:dyDescent="0.2">
      <c r="A75" s="10">
        <v>1</v>
      </c>
      <c r="B75" s="94" t="s">
        <v>165</v>
      </c>
      <c r="C75" s="95" t="s">
        <v>117</v>
      </c>
      <c r="D75" s="91" t="s">
        <v>117</v>
      </c>
      <c r="E75" s="91"/>
      <c r="F75" s="93" t="s">
        <v>117</v>
      </c>
      <c r="G75" s="91" t="s">
        <v>117</v>
      </c>
      <c r="H75" s="91">
        <v>85.631166666666672</v>
      </c>
      <c r="I75" s="91" t="s">
        <v>117</v>
      </c>
      <c r="L75" s="63">
        <f>SUM(G76:G81)</f>
        <v>85.631166666666672</v>
      </c>
    </row>
    <row r="76" spans="1:13" x14ac:dyDescent="0.2">
      <c r="A76" s="10">
        <v>1</v>
      </c>
      <c r="B76" s="26" t="s">
        <v>221</v>
      </c>
      <c r="C76" s="24" t="s">
        <v>117</v>
      </c>
      <c r="D76" s="27">
        <v>0.5</v>
      </c>
      <c r="E76" s="27" t="s">
        <v>117</v>
      </c>
      <c r="F76" s="71" t="s">
        <v>117</v>
      </c>
      <c r="G76" s="27">
        <v>85.631166666666672</v>
      </c>
      <c r="H76" s="27" t="s">
        <v>117</v>
      </c>
      <c r="I76" s="27">
        <v>0.41619930189983706</v>
      </c>
    </row>
    <row r="77" spans="1:13" hidden="1" x14ac:dyDescent="0.2">
      <c r="A77" s="10">
        <v>0</v>
      </c>
      <c r="B77" s="26">
        <v>0</v>
      </c>
      <c r="C77" s="24" t="s">
        <v>117</v>
      </c>
      <c r="D77" s="27" t="s">
        <v>117</v>
      </c>
      <c r="E77" s="27"/>
      <c r="F77" s="27" t="s">
        <v>117</v>
      </c>
      <c r="G77" s="27" t="s">
        <v>117</v>
      </c>
      <c r="H77" s="27" t="s">
        <v>117</v>
      </c>
      <c r="I77" s="27" t="s">
        <v>117</v>
      </c>
    </row>
    <row r="78" spans="1:13" hidden="1" x14ac:dyDescent="0.2">
      <c r="A78" s="10">
        <v>0</v>
      </c>
      <c r="B78" s="26">
        <v>0</v>
      </c>
      <c r="C78" s="24" t="s">
        <v>117</v>
      </c>
      <c r="D78" s="27" t="s">
        <v>117</v>
      </c>
      <c r="E78" s="27"/>
      <c r="F78" s="27" t="s">
        <v>117</v>
      </c>
      <c r="G78" s="27" t="s">
        <v>117</v>
      </c>
      <c r="H78" s="27" t="s">
        <v>117</v>
      </c>
      <c r="I78" s="27" t="s">
        <v>117</v>
      </c>
    </row>
    <row r="79" spans="1:13" hidden="1" x14ac:dyDescent="0.2">
      <c r="A79" s="10">
        <v>0</v>
      </c>
      <c r="B79" s="26">
        <v>0</v>
      </c>
      <c r="C79" s="24" t="s">
        <v>117</v>
      </c>
      <c r="D79" s="27" t="s">
        <v>117</v>
      </c>
      <c r="E79" s="27" t="s">
        <v>117</v>
      </c>
      <c r="F79" s="27" t="s">
        <v>117</v>
      </c>
      <c r="G79" s="27" t="s">
        <v>117</v>
      </c>
      <c r="H79" s="27" t="s">
        <v>117</v>
      </c>
      <c r="I79" s="27" t="s">
        <v>117</v>
      </c>
    </row>
    <row r="80" spans="1:13" hidden="1" x14ac:dyDescent="0.2">
      <c r="A80" s="10">
        <v>0</v>
      </c>
      <c r="B80" s="26">
        <v>0</v>
      </c>
      <c r="C80" s="24" t="s">
        <v>117</v>
      </c>
      <c r="D80" s="27" t="s">
        <v>117</v>
      </c>
      <c r="E80" s="27" t="s">
        <v>117</v>
      </c>
      <c r="F80" s="27" t="s">
        <v>117</v>
      </c>
      <c r="G80" s="27" t="s">
        <v>117</v>
      </c>
      <c r="H80" s="27" t="s">
        <v>117</v>
      </c>
      <c r="I80" s="27" t="s">
        <v>117</v>
      </c>
    </row>
    <row r="81" spans="1:14" hidden="1" x14ac:dyDescent="0.2">
      <c r="A81" s="10">
        <v>0</v>
      </c>
      <c r="B81" s="11">
        <v>0</v>
      </c>
      <c r="C81" s="9" t="s">
        <v>117</v>
      </c>
      <c r="D81" s="26" t="s">
        <v>117</v>
      </c>
      <c r="E81" s="77" t="s">
        <v>117</v>
      </c>
      <c r="F81" s="75" t="s">
        <v>117</v>
      </c>
      <c r="G81" s="83" t="s">
        <v>117</v>
      </c>
      <c r="H81" s="9" t="s">
        <v>117</v>
      </c>
      <c r="I81" s="24" t="s">
        <v>117</v>
      </c>
    </row>
    <row r="82" spans="1:14" x14ac:dyDescent="0.2">
      <c r="A82" s="10">
        <v>1</v>
      </c>
      <c r="B82" s="94" t="s">
        <v>167</v>
      </c>
      <c r="C82" s="95" t="s">
        <v>117</v>
      </c>
      <c r="D82" s="91" t="s">
        <v>117</v>
      </c>
      <c r="E82" s="91"/>
      <c r="F82" s="93" t="s">
        <v>117</v>
      </c>
      <c r="G82" s="91" t="s">
        <v>117</v>
      </c>
      <c r="H82" s="91">
        <v>4552.142704889573</v>
      </c>
      <c r="I82" s="91" t="s">
        <v>117</v>
      </c>
      <c r="L82" s="63">
        <f>SUM(G83:G84)</f>
        <v>4552.142704889573</v>
      </c>
      <c r="N82" s="218">
        <v>104.00919507497912</v>
      </c>
    </row>
    <row r="83" spans="1:14" x14ac:dyDescent="0.2">
      <c r="A83" s="10">
        <v>1</v>
      </c>
      <c r="B83" s="31" t="s">
        <v>168</v>
      </c>
      <c r="C83" s="24" t="s">
        <v>117</v>
      </c>
      <c r="D83" s="27">
        <v>121.79274760257044</v>
      </c>
      <c r="E83" s="27"/>
      <c r="F83" s="71">
        <v>21.682577667638526</v>
      </c>
      <c r="G83" s="27">
        <v>2640.7807092478297</v>
      </c>
      <c r="H83" s="27" t="s">
        <v>117</v>
      </c>
      <c r="I83" s="27">
        <v>12.83517591133489</v>
      </c>
    </row>
    <row r="84" spans="1:14" x14ac:dyDescent="0.2">
      <c r="A84" s="10">
        <v>1</v>
      </c>
      <c r="B84" s="31" t="s">
        <v>169</v>
      </c>
      <c r="C84" s="24" t="s">
        <v>117</v>
      </c>
      <c r="D84" s="27">
        <v>309.58417087106909</v>
      </c>
      <c r="E84" s="27"/>
      <c r="F84" s="71">
        <v>6.1739655172413794</v>
      </c>
      <c r="G84" s="27">
        <v>1911.3619956417438</v>
      </c>
      <c r="H84" s="27" t="s">
        <v>117</v>
      </c>
      <c r="I84" s="27">
        <v>9.2899298144636564</v>
      </c>
    </row>
    <row r="85" spans="1:14" x14ac:dyDescent="0.2">
      <c r="A85" s="10">
        <v>1</v>
      </c>
      <c r="B85" s="94" t="s">
        <v>170</v>
      </c>
      <c r="C85" s="95" t="s">
        <v>117</v>
      </c>
      <c r="D85" s="91" t="s">
        <v>117</v>
      </c>
      <c r="E85" s="91"/>
      <c r="F85" s="93" t="s">
        <v>117</v>
      </c>
      <c r="G85" s="91" t="s">
        <v>117</v>
      </c>
      <c r="H85" s="91">
        <v>1617.159838994409</v>
      </c>
      <c r="I85" s="91" t="s">
        <v>117</v>
      </c>
      <c r="L85" s="63">
        <f>SUM(G86:G91)</f>
        <v>1617.159838994409</v>
      </c>
      <c r="N85" s="218">
        <v>105.5555229964009</v>
      </c>
    </row>
    <row r="86" spans="1:14" hidden="1" x14ac:dyDescent="0.2">
      <c r="A86" s="10">
        <v>0</v>
      </c>
      <c r="B86" s="12" t="s">
        <v>171</v>
      </c>
      <c r="C86" s="9" t="s">
        <v>117</v>
      </c>
      <c r="D86" s="76" t="s">
        <v>117</v>
      </c>
      <c r="E86" s="77" t="s">
        <v>117</v>
      </c>
      <c r="F86" s="84" t="s">
        <v>117</v>
      </c>
      <c r="G86" s="8" t="s">
        <v>117</v>
      </c>
      <c r="H86" s="9" t="s">
        <v>117</v>
      </c>
      <c r="I86" s="24" t="s">
        <v>117</v>
      </c>
    </row>
    <row r="87" spans="1:14" x14ac:dyDescent="0.2">
      <c r="A87" s="10">
        <v>1</v>
      </c>
      <c r="B87" s="31" t="s">
        <v>172</v>
      </c>
      <c r="C87" s="24" t="s">
        <v>117</v>
      </c>
      <c r="D87" s="27" t="s">
        <v>117</v>
      </c>
      <c r="E87" s="27"/>
      <c r="F87" s="71" t="s">
        <v>117</v>
      </c>
      <c r="G87" s="27">
        <v>635.76229438747669</v>
      </c>
      <c r="H87" s="27" t="s">
        <v>117</v>
      </c>
      <c r="I87" s="27">
        <v>3.090041084320621</v>
      </c>
    </row>
    <row r="88" spans="1:14" x14ac:dyDescent="0.2">
      <c r="A88" s="10">
        <v>1</v>
      </c>
      <c r="B88" s="31" t="s">
        <v>173</v>
      </c>
      <c r="C88" s="24" t="s">
        <v>117</v>
      </c>
      <c r="D88" s="27" t="s">
        <v>117</v>
      </c>
      <c r="E88" s="27"/>
      <c r="F88" s="71" t="s">
        <v>117</v>
      </c>
      <c r="G88" s="27">
        <v>694.02319894638572</v>
      </c>
      <c r="H88" s="27" t="s">
        <v>117</v>
      </c>
      <c r="I88" s="27">
        <v>3.3732107379569056</v>
      </c>
    </row>
    <row r="89" spans="1:14" x14ac:dyDescent="0.2">
      <c r="A89" s="10">
        <v>1</v>
      </c>
      <c r="B89" s="31" t="s">
        <v>174</v>
      </c>
      <c r="C89" s="24" t="s">
        <v>117</v>
      </c>
      <c r="D89" s="27" t="s">
        <v>117</v>
      </c>
      <c r="E89" s="27"/>
      <c r="F89" s="71" t="s">
        <v>117</v>
      </c>
      <c r="G89" s="27">
        <v>287.37434566054662</v>
      </c>
      <c r="H89" s="27" t="s">
        <v>117</v>
      </c>
      <c r="I89" s="27">
        <v>1.3967461463350606</v>
      </c>
    </row>
    <row r="90" spans="1:14" hidden="1" x14ac:dyDescent="0.2">
      <c r="A90" s="10">
        <v>0</v>
      </c>
      <c r="B90" s="11">
        <v>0</v>
      </c>
      <c r="C90" s="9" t="s">
        <v>117</v>
      </c>
      <c r="D90" s="9" t="s">
        <v>117</v>
      </c>
      <c r="E90" s="77" t="s">
        <v>117</v>
      </c>
      <c r="F90" s="75" t="s">
        <v>117</v>
      </c>
      <c r="G90" s="27" t="s">
        <v>117</v>
      </c>
      <c r="H90" s="26" t="s">
        <v>117</v>
      </c>
      <c r="I90" s="24" t="s">
        <v>117</v>
      </c>
    </row>
    <row r="91" spans="1:14" hidden="1" x14ac:dyDescent="0.2">
      <c r="A91" s="10">
        <v>0</v>
      </c>
      <c r="B91" s="12" t="s">
        <v>175</v>
      </c>
      <c r="C91" s="9" t="s">
        <v>117</v>
      </c>
      <c r="D91" s="85" t="s">
        <v>117</v>
      </c>
      <c r="E91" s="77" t="s">
        <v>117</v>
      </c>
      <c r="F91" s="75" t="s">
        <v>117</v>
      </c>
      <c r="G91" s="86" t="s">
        <v>117</v>
      </c>
      <c r="H91" s="9" t="s">
        <v>117</v>
      </c>
      <c r="I91" s="24" t="s">
        <v>117</v>
      </c>
    </row>
    <row r="92" spans="1:14" x14ac:dyDescent="0.2">
      <c r="A92" s="10">
        <v>1</v>
      </c>
      <c r="B92" s="31" t="s">
        <v>176</v>
      </c>
      <c r="C92" s="24" t="s">
        <v>117</v>
      </c>
      <c r="D92" s="27" t="s">
        <v>117</v>
      </c>
      <c r="E92" s="27"/>
      <c r="F92" s="71" t="s">
        <v>117</v>
      </c>
      <c r="G92" s="27">
        <v>392.31079011048325</v>
      </c>
      <c r="H92" s="27" t="s">
        <v>117</v>
      </c>
      <c r="I92" s="27">
        <v>1.906776274663508</v>
      </c>
      <c r="L92" s="63">
        <f>+G92</f>
        <v>392.31079011048325</v>
      </c>
    </row>
    <row r="93" spans="1:14" hidden="1" x14ac:dyDescent="0.2">
      <c r="A93" s="10">
        <v>0</v>
      </c>
      <c r="B93" s="9">
        <v>0</v>
      </c>
      <c r="C93" s="9" t="s">
        <v>117</v>
      </c>
      <c r="D93" s="9" t="s">
        <v>117</v>
      </c>
      <c r="E93" s="77" t="s">
        <v>117</v>
      </c>
      <c r="F93" s="75" t="s">
        <v>117</v>
      </c>
      <c r="G93" s="27" t="s">
        <v>117</v>
      </c>
      <c r="H93" s="24" t="s">
        <v>117</v>
      </c>
      <c r="I93" s="24" t="s">
        <v>117</v>
      </c>
    </row>
    <row r="94" spans="1:14" x14ac:dyDescent="0.2">
      <c r="A94" s="10">
        <v>1</v>
      </c>
      <c r="B94" s="37" t="s">
        <v>4</v>
      </c>
      <c r="C94" s="38" t="s">
        <v>117</v>
      </c>
      <c r="D94" s="64" t="s">
        <v>117</v>
      </c>
      <c r="E94" s="65"/>
      <c r="F94" s="155" t="s">
        <v>117</v>
      </c>
      <c r="G94" s="39">
        <v>20574.557976379008</v>
      </c>
      <c r="H94" s="38" t="s">
        <v>117</v>
      </c>
      <c r="I94" s="38">
        <v>100</v>
      </c>
      <c r="K94" s="63"/>
      <c r="L94" s="63">
        <f>SUM(L31:L92)</f>
        <v>20574.557976379001</v>
      </c>
    </row>
    <row r="95" spans="1:14" hidden="1" x14ac:dyDescent="0.2">
      <c r="A95" s="10">
        <v>0</v>
      </c>
      <c r="B95" s="12" t="s">
        <v>49</v>
      </c>
      <c r="C95" s="9" t="s">
        <v>117</v>
      </c>
      <c r="D95" s="9" t="s">
        <v>117</v>
      </c>
      <c r="E95" s="77" t="s">
        <v>117</v>
      </c>
      <c r="F95" s="75" t="s">
        <v>117</v>
      </c>
      <c r="G95" s="27" t="s">
        <v>117</v>
      </c>
      <c r="H95" s="24" t="s">
        <v>117</v>
      </c>
      <c r="I95" s="9" t="s">
        <v>117</v>
      </c>
    </row>
    <row r="96" spans="1:14" hidden="1" x14ac:dyDescent="0.2">
      <c r="A96" s="10">
        <v>0</v>
      </c>
      <c r="B96" s="76">
        <v>0</v>
      </c>
      <c r="C96" s="9" t="s">
        <v>117</v>
      </c>
      <c r="D96" s="76" t="s">
        <v>117</v>
      </c>
      <c r="E96" s="77" t="s">
        <v>117</v>
      </c>
      <c r="F96" s="77" t="s">
        <v>117</v>
      </c>
      <c r="G96" s="78" t="s">
        <v>117</v>
      </c>
      <c r="H96" s="24" t="s">
        <v>117</v>
      </c>
      <c r="I96" s="9" t="s">
        <v>117</v>
      </c>
    </row>
    <row r="97" spans="1:12" hidden="1" x14ac:dyDescent="0.2">
      <c r="A97" s="10">
        <v>0</v>
      </c>
      <c r="B97" s="76">
        <v>0</v>
      </c>
      <c r="C97" s="9" t="s">
        <v>117</v>
      </c>
      <c r="D97" s="76" t="s">
        <v>117</v>
      </c>
      <c r="E97" s="77" t="s">
        <v>117</v>
      </c>
      <c r="F97" s="77" t="s">
        <v>117</v>
      </c>
      <c r="G97" s="78" t="s">
        <v>117</v>
      </c>
      <c r="H97" s="9" t="s">
        <v>117</v>
      </c>
      <c r="I97" s="9" t="s">
        <v>117</v>
      </c>
    </row>
    <row r="98" spans="1:12" hidden="1" x14ac:dyDescent="0.2">
      <c r="A98" s="10">
        <v>0</v>
      </c>
      <c r="B98" s="76">
        <v>0</v>
      </c>
      <c r="C98" s="9" t="s">
        <v>117</v>
      </c>
      <c r="D98" s="76" t="s">
        <v>117</v>
      </c>
      <c r="E98" s="77" t="s">
        <v>117</v>
      </c>
      <c r="F98" s="77" t="s">
        <v>117</v>
      </c>
      <c r="G98" s="78" t="s">
        <v>117</v>
      </c>
      <c r="H98" s="9" t="s">
        <v>117</v>
      </c>
      <c r="I98" s="9" t="s">
        <v>117</v>
      </c>
    </row>
    <row r="99" spans="1:12" x14ac:dyDescent="0.2">
      <c r="A99" s="10">
        <v>1</v>
      </c>
      <c r="B99" s="41" t="s">
        <v>5</v>
      </c>
      <c r="C99" s="42" t="s">
        <v>117</v>
      </c>
      <c r="D99" s="66" t="s">
        <v>117</v>
      </c>
      <c r="E99" s="66"/>
      <c r="F99" s="156" t="s">
        <v>117</v>
      </c>
      <c r="G99" s="41">
        <v>20574.557976379008</v>
      </c>
      <c r="H99" s="57" t="s">
        <v>117</v>
      </c>
      <c r="I99" s="57" t="s">
        <v>117</v>
      </c>
    </row>
    <row r="100" spans="1:12" x14ac:dyDescent="0.2">
      <c r="A100" s="10">
        <v>1</v>
      </c>
      <c r="B100" s="33" t="s">
        <v>177</v>
      </c>
      <c r="C100" s="42" t="s">
        <v>117</v>
      </c>
      <c r="D100" s="67" t="s">
        <v>117</v>
      </c>
      <c r="E100" s="59"/>
      <c r="F100" s="170">
        <v>0.82298231905516028</v>
      </c>
      <c r="G100" s="35" t="s">
        <v>117</v>
      </c>
      <c r="H100" s="59" t="s">
        <v>117</v>
      </c>
      <c r="I100" s="59" t="s">
        <v>117</v>
      </c>
    </row>
    <row r="101" spans="1:12" hidden="1" x14ac:dyDescent="0.2">
      <c r="A101" s="10">
        <v>0</v>
      </c>
      <c r="B101" s="12">
        <v>0</v>
      </c>
      <c r="C101" s="9" t="s">
        <v>117</v>
      </c>
      <c r="D101" s="26" t="s">
        <v>117</v>
      </c>
      <c r="E101" s="26" t="s">
        <v>117</v>
      </c>
      <c r="F101" s="27" t="s">
        <v>117</v>
      </c>
      <c r="G101" s="30" t="s">
        <v>117</v>
      </c>
      <c r="H101" s="9" t="s">
        <v>117</v>
      </c>
      <c r="I101" s="9" t="s">
        <v>117</v>
      </c>
    </row>
    <row r="102" spans="1:12" hidden="1" x14ac:dyDescent="0.2">
      <c r="A102" s="10">
        <v>0</v>
      </c>
      <c r="B102" s="12">
        <v>0</v>
      </c>
      <c r="C102" s="87" t="s">
        <v>117</v>
      </c>
      <c r="D102" s="25" t="s">
        <v>117</v>
      </c>
      <c r="E102" s="25" t="s">
        <v>117</v>
      </c>
      <c r="F102" s="25" t="s">
        <v>117</v>
      </c>
      <c r="G102" s="40" t="s">
        <v>117</v>
      </c>
      <c r="H102" s="9" t="s">
        <v>117</v>
      </c>
      <c r="I102" s="9" t="s">
        <v>117</v>
      </c>
    </row>
    <row r="103" spans="1:12" x14ac:dyDescent="0.2">
      <c r="A103" s="10">
        <v>1</v>
      </c>
      <c r="B103" s="43" t="s">
        <v>6</v>
      </c>
      <c r="C103" s="24" t="s">
        <v>117</v>
      </c>
      <c r="D103" s="24" t="s">
        <v>117</v>
      </c>
      <c r="E103" s="26"/>
      <c r="F103" s="71" t="s">
        <v>117</v>
      </c>
      <c r="G103" s="27" t="s">
        <v>117</v>
      </c>
      <c r="H103" s="24">
        <v>1658.3137381077343</v>
      </c>
      <c r="I103" s="24" t="s">
        <v>117</v>
      </c>
    </row>
    <row r="104" spans="1:12" hidden="1" x14ac:dyDescent="0.2">
      <c r="A104" s="10">
        <v>0</v>
      </c>
      <c r="B104" s="43" t="s">
        <v>178</v>
      </c>
      <c r="C104" s="24" t="s">
        <v>117</v>
      </c>
      <c r="D104" s="24" t="s">
        <v>117</v>
      </c>
      <c r="E104" s="26"/>
      <c r="F104" s="71" t="s">
        <v>117</v>
      </c>
      <c r="G104" s="27" t="s">
        <v>117</v>
      </c>
      <c r="H104" s="24">
        <v>1658.3137381077343</v>
      </c>
      <c r="I104" s="24" t="s">
        <v>117</v>
      </c>
    </row>
    <row r="105" spans="1:12" x14ac:dyDescent="0.2">
      <c r="A105" s="10">
        <v>1</v>
      </c>
      <c r="B105" s="26" t="s">
        <v>179</v>
      </c>
      <c r="C105" s="24" t="s">
        <v>117</v>
      </c>
      <c r="D105" s="271">
        <v>2640.7807092478297</v>
      </c>
      <c r="E105" s="271"/>
      <c r="F105" s="271">
        <v>0.27587877877852429</v>
      </c>
      <c r="G105" s="26">
        <v>55.175755755704856</v>
      </c>
      <c r="H105" s="24" t="s">
        <v>117</v>
      </c>
      <c r="I105" s="24" t="s">
        <v>117</v>
      </c>
    </row>
    <row r="106" spans="1:12" hidden="1" x14ac:dyDescent="0.2">
      <c r="A106" s="10">
        <v>0</v>
      </c>
      <c r="B106" s="26" t="s">
        <v>180</v>
      </c>
      <c r="C106" s="24" t="s">
        <v>117</v>
      </c>
      <c r="D106" s="26" t="s">
        <v>117</v>
      </c>
      <c r="E106" s="26"/>
      <c r="F106" s="26" t="s">
        <v>117</v>
      </c>
      <c r="G106" s="26" t="s">
        <v>117</v>
      </c>
      <c r="H106" s="24" t="s">
        <v>117</v>
      </c>
      <c r="I106" s="24" t="s">
        <v>117</v>
      </c>
    </row>
    <row r="107" spans="1:12" x14ac:dyDescent="0.2">
      <c r="A107" s="10">
        <v>1</v>
      </c>
      <c r="B107" s="11" t="s">
        <v>181</v>
      </c>
      <c r="C107" s="9" t="s">
        <v>117</v>
      </c>
      <c r="D107" s="76">
        <v>1</v>
      </c>
      <c r="E107" s="77" t="s">
        <v>117</v>
      </c>
      <c r="F107" s="26">
        <v>169.62</v>
      </c>
      <c r="G107" s="26">
        <v>169.62</v>
      </c>
      <c r="H107" s="9" t="s">
        <v>117</v>
      </c>
      <c r="I107" s="9" t="s">
        <v>117</v>
      </c>
    </row>
    <row r="108" spans="1:12" x14ac:dyDescent="0.2">
      <c r="A108" s="10">
        <v>1</v>
      </c>
      <c r="B108" s="11" t="s">
        <v>182</v>
      </c>
      <c r="C108" s="9" t="s">
        <v>117</v>
      </c>
      <c r="D108" s="76">
        <v>1</v>
      </c>
      <c r="E108" s="77" t="s">
        <v>117</v>
      </c>
      <c r="F108" s="271">
        <v>0.56755089230060951</v>
      </c>
      <c r="G108" s="26">
        <v>96.267982352029392</v>
      </c>
      <c r="H108" s="24" t="s">
        <v>117</v>
      </c>
      <c r="I108" s="9" t="s">
        <v>117</v>
      </c>
    </row>
    <row r="109" spans="1:12" x14ac:dyDescent="0.2">
      <c r="A109" s="10">
        <v>1</v>
      </c>
      <c r="B109" s="11" t="s">
        <v>183</v>
      </c>
      <c r="C109" s="9" t="s">
        <v>117</v>
      </c>
      <c r="D109" s="76">
        <v>1</v>
      </c>
      <c r="E109" s="77" t="s">
        <v>117</v>
      </c>
      <c r="F109" s="26">
        <v>1337.25</v>
      </c>
      <c r="G109" s="26">
        <v>1337.25</v>
      </c>
      <c r="H109" s="24" t="s">
        <v>117</v>
      </c>
      <c r="I109" s="9" t="s">
        <v>117</v>
      </c>
    </row>
    <row r="110" spans="1:12" hidden="1" x14ac:dyDescent="0.2">
      <c r="A110" s="10">
        <v>0</v>
      </c>
      <c r="B110" s="11" t="e">
        <v>#N/A</v>
      </c>
      <c r="C110" s="9" t="s">
        <v>117</v>
      </c>
      <c r="D110" s="76" t="s">
        <v>117</v>
      </c>
      <c r="E110" s="77" t="s">
        <v>117</v>
      </c>
      <c r="F110" s="77" t="s">
        <v>117</v>
      </c>
      <c r="G110" s="78" t="s">
        <v>117</v>
      </c>
      <c r="H110" s="9" t="s">
        <v>117</v>
      </c>
      <c r="I110" s="9" t="s">
        <v>117</v>
      </c>
    </row>
    <row r="111" spans="1:12" hidden="1" x14ac:dyDescent="0.2">
      <c r="A111" s="10">
        <v>0</v>
      </c>
      <c r="B111" s="88" t="s">
        <v>185</v>
      </c>
      <c r="C111" s="9" t="s">
        <v>117</v>
      </c>
      <c r="D111" s="76" t="s">
        <v>117</v>
      </c>
      <c r="E111" s="77" t="s">
        <v>117</v>
      </c>
      <c r="F111" s="85" t="s">
        <v>117</v>
      </c>
      <c r="G111" s="89" t="s">
        <v>117</v>
      </c>
      <c r="H111" s="24" t="s">
        <v>117</v>
      </c>
      <c r="I111" s="9" t="s">
        <v>117</v>
      </c>
    </row>
    <row r="112" spans="1:12" x14ac:dyDescent="0.2">
      <c r="A112" s="10">
        <v>1</v>
      </c>
      <c r="B112" s="33" t="s">
        <v>7</v>
      </c>
      <c r="C112" s="34" t="s">
        <v>117</v>
      </c>
      <c r="D112" s="34" t="s">
        <v>117</v>
      </c>
      <c r="E112" s="35"/>
      <c r="F112" s="157" t="s">
        <v>117</v>
      </c>
      <c r="G112" s="36">
        <v>18916.244238271272</v>
      </c>
      <c r="H112" s="35" t="s">
        <v>117</v>
      </c>
      <c r="I112" s="34" t="s">
        <v>117</v>
      </c>
      <c r="L112" s="63" t="e">
        <f>+L94-G105-G106</f>
        <v>#VALUE!</v>
      </c>
    </row>
    <row r="113" spans="1:14" x14ac:dyDescent="0.2">
      <c r="A113" s="10">
        <v>1</v>
      </c>
      <c r="B113" s="33" t="s">
        <v>8</v>
      </c>
      <c r="C113" s="42" t="s">
        <v>117</v>
      </c>
      <c r="D113" s="42" t="s">
        <v>117</v>
      </c>
      <c r="E113" s="41"/>
      <c r="F113" s="158">
        <v>0.75664976953085095</v>
      </c>
      <c r="G113" s="60" t="s">
        <v>117</v>
      </c>
      <c r="H113" s="42" t="s">
        <v>117</v>
      </c>
      <c r="I113" s="42" t="s">
        <v>117</v>
      </c>
      <c r="L113" s="244" t="e">
        <f>L112/G9-F113</f>
        <v>#VALUE!</v>
      </c>
      <c r="N113" s="10">
        <v>99.734432787408807</v>
      </c>
    </row>
    <row r="115" spans="1:14" x14ac:dyDescent="0.2">
      <c r="B115" s="176" t="s">
        <v>57</v>
      </c>
    </row>
  </sheetData>
  <autoFilter ref="A1:H113">
    <filterColumn colId="0">
      <filters>
        <filter val="1"/>
      </filters>
    </filterColumn>
  </autoFilter>
  <phoneticPr fontId="41" type="noConversion"/>
  <conditionalFormatting sqref="E25:E26 D22:D26 F22:I26 E22:E23 D20:I21 C33 D27:I27 I55:I73 D74:I80 I81 D82:I85 I86 D87:I89 I90:I91 I93 D92:I92 D31:I54 C3:I3 D55:H72">
    <cfRule type="cellIs" dxfId="24" priority="1" stopIfTrue="1" operator="equal">
      <formula>0</formula>
    </cfRule>
  </conditionalFormatting>
  <pageMargins left="0.75" right="0.75" top="1" bottom="1" header="0" footer="0"/>
  <pageSetup paperSize="9" scale="95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N115"/>
  <sheetViews>
    <sheetView workbookViewId="0"/>
  </sheetViews>
  <sheetFormatPr defaultRowHeight="12" x14ac:dyDescent="0.2"/>
  <cols>
    <col min="1" max="1" width="3.28515625" style="10" customWidth="1"/>
    <col min="2" max="2" width="40.7109375" style="10" customWidth="1"/>
    <col min="3" max="3" width="2.28515625" style="10" customWidth="1"/>
    <col min="4" max="4" width="10.85546875" style="10" customWidth="1"/>
    <col min="5" max="5" width="2.5703125" style="10" customWidth="1"/>
    <col min="6" max="6" width="9.7109375" style="10" customWidth="1"/>
    <col min="7" max="7" width="9.140625" style="10"/>
    <col min="8" max="8" width="7.140625" style="10" customWidth="1"/>
    <col min="9" max="9" width="9.140625" style="23"/>
    <col min="10" max="11" width="9.140625" style="10"/>
    <col min="12" max="14" width="9.140625" style="10" hidden="1" customWidth="1"/>
    <col min="15" max="16384" width="9.140625" style="10"/>
  </cols>
  <sheetData>
    <row r="1" spans="1:9" x14ac:dyDescent="0.2">
      <c r="C1" s="10">
        <v>2</v>
      </c>
      <c r="D1" s="10">
        <v>3</v>
      </c>
      <c r="F1" s="10">
        <v>6</v>
      </c>
      <c r="G1" s="10">
        <v>7</v>
      </c>
      <c r="H1" s="10">
        <v>8</v>
      </c>
    </row>
    <row r="2" spans="1:9" hidden="1" x14ac:dyDescent="0.2"/>
    <row r="3" spans="1:9" x14ac:dyDescent="0.2">
      <c r="A3" s="10">
        <v>1</v>
      </c>
      <c r="B3" s="95" t="s">
        <v>116</v>
      </c>
      <c r="C3" s="27" t="s">
        <v>117</v>
      </c>
      <c r="D3" s="27" t="s">
        <v>117</v>
      </c>
      <c r="E3" s="27"/>
      <c r="F3" s="27" t="s">
        <v>117</v>
      </c>
      <c r="G3" s="27" t="s">
        <v>117</v>
      </c>
      <c r="H3" s="27" t="s">
        <v>117</v>
      </c>
      <c r="I3" s="27" t="s">
        <v>117</v>
      </c>
    </row>
    <row r="4" spans="1:9" x14ac:dyDescent="0.2">
      <c r="A4" s="10">
        <v>1</v>
      </c>
      <c r="B4" s="95" t="s">
        <v>0</v>
      </c>
      <c r="C4" s="24" t="s">
        <v>117</v>
      </c>
      <c r="D4" s="24" t="s">
        <v>117</v>
      </c>
      <c r="E4" s="24"/>
      <c r="F4" s="24" t="s">
        <v>117</v>
      </c>
      <c r="G4" s="24" t="s">
        <v>117</v>
      </c>
      <c r="H4" s="24" t="s">
        <v>117</v>
      </c>
      <c r="I4" s="25" t="s">
        <v>117</v>
      </c>
    </row>
    <row r="5" spans="1:9" x14ac:dyDescent="0.2">
      <c r="A5" s="10">
        <v>1</v>
      </c>
      <c r="B5" s="24" t="s">
        <v>117</v>
      </c>
      <c r="C5" s="24" t="s">
        <v>117</v>
      </c>
      <c r="D5" s="61" t="s">
        <v>117</v>
      </c>
      <c r="E5" s="62"/>
      <c r="F5" s="62" t="s">
        <v>117</v>
      </c>
      <c r="G5" s="175" t="s">
        <v>118</v>
      </c>
      <c r="H5" s="62"/>
      <c r="I5" s="61" t="s">
        <v>117</v>
      </c>
    </row>
    <row r="6" spans="1:9" x14ac:dyDescent="0.2">
      <c r="A6" s="10">
        <v>1</v>
      </c>
      <c r="B6" s="79" t="s">
        <v>119</v>
      </c>
      <c r="C6" s="24" t="s">
        <v>117</v>
      </c>
      <c r="D6" s="61" t="s">
        <v>117</v>
      </c>
      <c r="E6" s="62"/>
      <c r="F6" s="62" t="s">
        <v>117</v>
      </c>
      <c r="G6" s="62" t="s">
        <v>117</v>
      </c>
      <c r="H6" s="62" t="s">
        <v>117</v>
      </c>
      <c r="I6" s="61" t="s">
        <v>117</v>
      </c>
    </row>
    <row r="7" spans="1:9" x14ac:dyDescent="0.2">
      <c r="A7" s="10">
        <v>1</v>
      </c>
      <c r="B7" s="95" t="s">
        <v>77</v>
      </c>
      <c r="C7" s="24" t="s">
        <v>117</v>
      </c>
      <c r="D7" s="61" t="s">
        <v>117</v>
      </c>
      <c r="E7" s="62"/>
      <c r="F7" s="62" t="s">
        <v>117</v>
      </c>
      <c r="G7" s="62" t="s">
        <v>117</v>
      </c>
      <c r="H7" s="62" t="s">
        <v>117</v>
      </c>
      <c r="I7" s="61" t="s">
        <v>117</v>
      </c>
    </row>
    <row r="8" spans="1:9" x14ac:dyDescent="0.2">
      <c r="A8" s="10">
        <v>1</v>
      </c>
      <c r="B8" s="24" t="s">
        <v>117</v>
      </c>
      <c r="C8" s="24" t="s">
        <v>117</v>
      </c>
      <c r="D8" s="61" t="s">
        <v>117</v>
      </c>
      <c r="E8" s="62"/>
      <c r="F8" s="62" t="s">
        <v>117</v>
      </c>
      <c r="G8" s="62" t="s">
        <v>117</v>
      </c>
      <c r="H8" s="62" t="s">
        <v>117</v>
      </c>
      <c r="I8" s="61" t="s">
        <v>117</v>
      </c>
    </row>
    <row r="9" spans="1:9" x14ac:dyDescent="0.2">
      <c r="A9" s="10">
        <v>1</v>
      </c>
      <c r="B9" s="95" t="s">
        <v>120</v>
      </c>
      <c r="C9" s="95" t="s">
        <v>117</v>
      </c>
      <c r="D9" s="101" t="s">
        <v>117</v>
      </c>
      <c r="E9" s="102"/>
      <c r="F9" s="102" t="s">
        <v>117</v>
      </c>
      <c r="G9" s="144">
        <v>12000</v>
      </c>
      <c r="H9" s="145" t="s">
        <v>1</v>
      </c>
      <c r="I9" s="61" t="s">
        <v>117</v>
      </c>
    </row>
    <row r="10" spans="1:9" x14ac:dyDescent="0.2">
      <c r="A10" s="10">
        <v>1</v>
      </c>
      <c r="B10" s="24" t="s">
        <v>117</v>
      </c>
      <c r="C10" s="24" t="s">
        <v>117</v>
      </c>
      <c r="D10" s="61" t="s">
        <v>117</v>
      </c>
      <c r="E10" s="62"/>
      <c r="F10" s="62" t="s">
        <v>117</v>
      </c>
      <c r="G10" s="96" t="s">
        <v>117</v>
      </c>
      <c r="H10" s="97" t="s">
        <v>117</v>
      </c>
      <c r="I10" s="61" t="s">
        <v>117</v>
      </c>
    </row>
    <row r="11" spans="1:9" x14ac:dyDescent="0.2">
      <c r="A11" s="10">
        <v>1</v>
      </c>
      <c r="B11" s="24" t="s">
        <v>121</v>
      </c>
      <c r="C11" s="24" t="s">
        <v>117</v>
      </c>
      <c r="D11" s="61" t="s">
        <v>117</v>
      </c>
      <c r="E11" s="62"/>
      <c r="F11" s="62" t="s">
        <v>117</v>
      </c>
      <c r="G11" s="96">
        <v>15000</v>
      </c>
      <c r="H11" s="97" t="s">
        <v>1</v>
      </c>
      <c r="I11" s="61" t="s">
        <v>117</v>
      </c>
    </row>
    <row r="12" spans="1:9" x14ac:dyDescent="0.2">
      <c r="A12" s="10">
        <v>1</v>
      </c>
      <c r="B12" s="24" t="s">
        <v>122</v>
      </c>
      <c r="C12" s="24" t="s">
        <v>117</v>
      </c>
      <c r="D12" s="61" t="s">
        <v>117</v>
      </c>
      <c r="E12" s="62"/>
      <c r="F12" s="62" t="s">
        <v>117</v>
      </c>
      <c r="G12" s="40">
        <v>20</v>
      </c>
      <c r="H12" s="73" t="s">
        <v>2</v>
      </c>
      <c r="I12" s="61" t="s">
        <v>117</v>
      </c>
    </row>
    <row r="13" spans="1:9" hidden="1" x14ac:dyDescent="0.2">
      <c r="A13" s="10">
        <v>0</v>
      </c>
      <c r="B13" s="24" t="s">
        <v>117</v>
      </c>
      <c r="C13" s="24" t="s">
        <v>117</v>
      </c>
      <c r="D13" s="61" t="s">
        <v>117</v>
      </c>
      <c r="E13" s="62" t="s">
        <v>117</v>
      </c>
      <c r="F13" s="62" t="s">
        <v>117</v>
      </c>
      <c r="G13" s="62" t="s">
        <v>117</v>
      </c>
      <c r="H13" s="62" t="s">
        <v>117</v>
      </c>
      <c r="I13" s="61" t="s">
        <v>117</v>
      </c>
    </row>
    <row r="14" spans="1:9" x14ac:dyDescent="0.2">
      <c r="A14" s="10">
        <v>1</v>
      </c>
      <c r="B14" s="24" t="s">
        <v>117</v>
      </c>
      <c r="C14" s="24" t="s">
        <v>117</v>
      </c>
      <c r="D14" s="61" t="s">
        <v>117</v>
      </c>
      <c r="E14" s="62"/>
      <c r="F14" s="62" t="s">
        <v>117</v>
      </c>
      <c r="G14" s="40" t="s">
        <v>117</v>
      </c>
      <c r="H14" s="73" t="s">
        <v>117</v>
      </c>
      <c r="I14" s="61" t="s">
        <v>117</v>
      </c>
    </row>
    <row r="15" spans="1:9" x14ac:dyDescent="0.2">
      <c r="A15" s="10">
        <v>1</v>
      </c>
      <c r="B15" s="24" t="s">
        <v>123</v>
      </c>
      <c r="C15" s="24" t="s">
        <v>117</v>
      </c>
      <c r="D15" s="61" t="s">
        <v>117</v>
      </c>
      <c r="E15" s="62"/>
      <c r="F15" s="62" t="s">
        <v>117</v>
      </c>
      <c r="G15" s="248">
        <v>0.5</v>
      </c>
      <c r="H15" s="73" t="s">
        <v>3</v>
      </c>
      <c r="I15" s="61" t="s">
        <v>117</v>
      </c>
    </row>
    <row r="16" spans="1:9" x14ac:dyDescent="0.2">
      <c r="A16" s="10">
        <v>1</v>
      </c>
      <c r="B16" s="24" t="s">
        <v>124</v>
      </c>
      <c r="C16" s="24" t="s">
        <v>117</v>
      </c>
      <c r="D16" s="61" t="s">
        <v>117</v>
      </c>
      <c r="E16" s="62"/>
      <c r="F16" s="62" t="s">
        <v>117</v>
      </c>
      <c r="G16" s="40">
        <v>1</v>
      </c>
      <c r="H16" s="73" t="s">
        <v>125</v>
      </c>
      <c r="I16" s="61" t="s">
        <v>117</v>
      </c>
    </row>
    <row r="17" spans="1:12" x14ac:dyDescent="0.2">
      <c r="A17" s="10">
        <v>1</v>
      </c>
      <c r="B17" s="24" t="s">
        <v>117</v>
      </c>
      <c r="C17" s="24" t="s">
        <v>117</v>
      </c>
      <c r="D17" s="61" t="s">
        <v>117</v>
      </c>
      <c r="E17" s="62"/>
      <c r="F17" s="62" t="s">
        <v>117</v>
      </c>
      <c r="G17" s="40" t="s">
        <v>117</v>
      </c>
      <c r="H17" s="73" t="s">
        <v>117</v>
      </c>
      <c r="I17" s="61" t="s">
        <v>117</v>
      </c>
    </row>
    <row r="18" spans="1:12" x14ac:dyDescent="0.2">
      <c r="A18" s="10">
        <v>1</v>
      </c>
      <c r="B18" s="24" t="s">
        <v>126</v>
      </c>
      <c r="C18" s="25" t="s">
        <v>117</v>
      </c>
      <c r="D18" s="25" t="s">
        <v>117</v>
      </c>
      <c r="E18" s="25" t="s">
        <v>117</v>
      </c>
      <c r="F18" s="25" t="s">
        <v>117</v>
      </c>
      <c r="G18" s="40">
        <v>11.344000000000001</v>
      </c>
      <c r="H18" s="73" t="s">
        <v>2</v>
      </c>
      <c r="I18" s="25" t="s">
        <v>117</v>
      </c>
    </row>
    <row r="19" spans="1:12" x14ac:dyDescent="0.2">
      <c r="A19" s="10">
        <v>1</v>
      </c>
      <c r="B19" s="24" t="s">
        <v>117</v>
      </c>
      <c r="C19" s="25" t="s">
        <v>117</v>
      </c>
      <c r="D19" s="61" t="s">
        <v>117</v>
      </c>
      <c r="E19" s="62" t="s">
        <v>117</v>
      </c>
      <c r="F19" s="62" t="s">
        <v>117</v>
      </c>
      <c r="G19" s="62" t="s">
        <v>117</v>
      </c>
      <c r="H19" s="62" t="s">
        <v>117</v>
      </c>
      <c r="I19" s="61" t="s">
        <v>117</v>
      </c>
    </row>
    <row r="20" spans="1:12" hidden="1" x14ac:dyDescent="0.2">
      <c r="A20" s="10">
        <v>0</v>
      </c>
      <c r="B20" s="24" t="s">
        <v>117</v>
      </c>
      <c r="C20" s="27" t="s">
        <v>117</v>
      </c>
      <c r="D20" s="27" t="s">
        <v>117</v>
      </c>
      <c r="E20" s="24" t="s">
        <v>117</v>
      </c>
      <c r="F20" s="28" t="s">
        <v>117</v>
      </c>
      <c r="G20" s="27" t="s">
        <v>117</v>
      </c>
      <c r="H20" s="24" t="s">
        <v>117</v>
      </c>
      <c r="I20" s="25" t="s">
        <v>117</v>
      </c>
    </row>
    <row r="21" spans="1:12" x14ac:dyDescent="0.2">
      <c r="A21" s="10">
        <v>1</v>
      </c>
      <c r="B21" s="24" t="s">
        <v>128</v>
      </c>
      <c r="C21" s="27" t="s">
        <v>117</v>
      </c>
      <c r="D21" s="27" t="s">
        <v>117</v>
      </c>
      <c r="E21" s="24" t="s">
        <v>117</v>
      </c>
      <c r="F21" s="24" t="s">
        <v>117</v>
      </c>
      <c r="G21" s="200">
        <v>45000</v>
      </c>
      <c r="H21" s="24" t="s">
        <v>129</v>
      </c>
      <c r="I21" s="24" t="s">
        <v>117</v>
      </c>
    </row>
    <row r="22" spans="1:12" hidden="1" x14ac:dyDescent="0.2">
      <c r="A22" s="10">
        <v>0</v>
      </c>
      <c r="B22" s="24" t="s">
        <v>117</v>
      </c>
      <c r="C22" s="27" t="s">
        <v>117</v>
      </c>
      <c r="D22" s="29" t="s">
        <v>117</v>
      </c>
      <c r="E22" s="24" t="s">
        <v>117</v>
      </c>
      <c r="F22" s="28" t="s">
        <v>117</v>
      </c>
      <c r="G22" s="27" t="s">
        <v>117</v>
      </c>
      <c r="H22" s="24" t="s">
        <v>117</v>
      </c>
      <c r="I22" s="24" t="s">
        <v>117</v>
      </c>
    </row>
    <row r="23" spans="1:12" hidden="1" x14ac:dyDescent="0.2">
      <c r="A23" s="10">
        <v>0</v>
      </c>
      <c r="B23" s="24" t="s">
        <v>117</v>
      </c>
      <c r="C23" s="27" t="s">
        <v>117</v>
      </c>
      <c r="D23" s="29" t="s">
        <v>117</v>
      </c>
      <c r="E23" s="24" t="s">
        <v>117</v>
      </c>
      <c r="F23" s="28" t="s">
        <v>117</v>
      </c>
      <c r="G23" s="27" t="s">
        <v>117</v>
      </c>
      <c r="H23" s="24" t="s">
        <v>117</v>
      </c>
      <c r="I23" s="24" t="s">
        <v>117</v>
      </c>
    </row>
    <row r="24" spans="1:12" ht="13.5" hidden="1" x14ac:dyDescent="0.2">
      <c r="A24" s="10">
        <v>0</v>
      </c>
      <c r="B24" s="24" t="s">
        <v>117</v>
      </c>
      <c r="C24" s="27" t="s">
        <v>117</v>
      </c>
      <c r="D24" s="29" t="s">
        <v>117</v>
      </c>
      <c r="E24" s="58" t="s">
        <v>117</v>
      </c>
      <c r="F24" s="28" t="s">
        <v>117</v>
      </c>
      <c r="G24" s="27" t="s">
        <v>117</v>
      </c>
      <c r="H24" s="24" t="s">
        <v>117</v>
      </c>
      <c r="I24" s="24" t="s">
        <v>117</v>
      </c>
    </row>
    <row r="25" spans="1:12" hidden="1" x14ac:dyDescent="0.2">
      <c r="A25" s="10">
        <v>0</v>
      </c>
      <c r="B25" s="24" t="s">
        <v>117</v>
      </c>
      <c r="C25" s="27" t="s">
        <v>117</v>
      </c>
      <c r="D25" s="27" t="s">
        <v>117</v>
      </c>
      <c r="E25" s="24" t="s">
        <v>117</v>
      </c>
      <c r="F25" s="28" t="s">
        <v>117</v>
      </c>
      <c r="G25" s="27" t="s">
        <v>117</v>
      </c>
      <c r="H25" s="24" t="s">
        <v>117</v>
      </c>
      <c r="I25" s="24" t="s">
        <v>117</v>
      </c>
    </row>
    <row r="26" spans="1:12" hidden="1" x14ac:dyDescent="0.2">
      <c r="A26" s="10">
        <v>0</v>
      </c>
      <c r="B26" s="24" t="s">
        <v>117</v>
      </c>
      <c r="C26" s="27" t="s">
        <v>117</v>
      </c>
      <c r="D26" s="29" t="s">
        <v>117</v>
      </c>
      <c r="E26" s="24" t="s">
        <v>117</v>
      </c>
      <c r="F26" s="28" t="s">
        <v>117</v>
      </c>
      <c r="G26" s="27" t="s">
        <v>117</v>
      </c>
      <c r="H26" s="24" t="s">
        <v>117</v>
      </c>
      <c r="I26" s="24" t="s">
        <v>117</v>
      </c>
    </row>
    <row r="27" spans="1:12" hidden="1" x14ac:dyDescent="0.2">
      <c r="A27" s="10">
        <v>0</v>
      </c>
      <c r="B27" s="24" t="s">
        <v>117</v>
      </c>
      <c r="C27" s="27" t="s">
        <v>117</v>
      </c>
      <c r="D27" s="27" t="s">
        <v>117</v>
      </c>
      <c r="E27" s="24" t="s">
        <v>117</v>
      </c>
      <c r="F27" s="28" t="s">
        <v>117</v>
      </c>
      <c r="G27" s="27" t="s">
        <v>117</v>
      </c>
      <c r="H27" s="24" t="s">
        <v>117</v>
      </c>
      <c r="I27" s="24" t="s">
        <v>117</v>
      </c>
    </row>
    <row r="28" spans="1:12" x14ac:dyDescent="0.2">
      <c r="A28" s="10">
        <v>1</v>
      </c>
      <c r="B28" s="24"/>
      <c r="C28" s="27" t="s">
        <v>117</v>
      </c>
      <c r="D28" s="61" t="s">
        <v>117</v>
      </c>
      <c r="E28" s="62"/>
      <c r="F28" s="62" t="s">
        <v>117</v>
      </c>
      <c r="G28" s="62" t="s">
        <v>117</v>
      </c>
      <c r="H28" s="62" t="s">
        <v>117</v>
      </c>
      <c r="I28" s="61" t="s">
        <v>117</v>
      </c>
      <c r="L28" s="10" t="s">
        <v>9</v>
      </c>
    </row>
    <row r="29" spans="1:12" x14ac:dyDescent="0.2">
      <c r="A29" s="10">
        <v>1</v>
      </c>
      <c r="B29" s="159">
        <v>0</v>
      </c>
      <c r="C29" s="160" t="s">
        <v>117</v>
      </c>
      <c r="D29" s="161" t="s">
        <v>130</v>
      </c>
      <c r="E29" s="162"/>
      <c r="F29" s="162" t="s">
        <v>131</v>
      </c>
      <c r="G29" s="162" t="s">
        <v>132</v>
      </c>
      <c r="H29" s="162" t="s">
        <v>117</v>
      </c>
      <c r="I29" s="161" t="s">
        <v>133</v>
      </c>
    </row>
    <row r="30" spans="1:12" x14ac:dyDescent="0.2">
      <c r="A30" s="10">
        <v>1</v>
      </c>
      <c r="B30" s="163" t="s">
        <v>134</v>
      </c>
      <c r="C30" s="164" t="s">
        <v>117</v>
      </c>
      <c r="D30" s="165" t="s">
        <v>3</v>
      </c>
      <c r="E30" s="165"/>
      <c r="F30" s="165" t="s">
        <v>135</v>
      </c>
      <c r="G30" s="165" t="s">
        <v>108</v>
      </c>
      <c r="H30" s="165" t="s">
        <v>117</v>
      </c>
      <c r="I30" s="166" t="s">
        <v>136</v>
      </c>
    </row>
    <row r="31" spans="1:12" hidden="1" x14ac:dyDescent="0.2">
      <c r="A31" s="10">
        <v>0</v>
      </c>
      <c r="B31" s="32" t="s">
        <v>137</v>
      </c>
      <c r="C31" s="27" t="s">
        <v>117</v>
      </c>
      <c r="D31" s="27" t="s">
        <v>117</v>
      </c>
      <c r="E31" s="27"/>
      <c r="F31" s="27" t="s">
        <v>117</v>
      </c>
      <c r="G31" s="27" t="s">
        <v>117</v>
      </c>
      <c r="H31" s="27" t="s">
        <v>117</v>
      </c>
      <c r="I31" s="27" t="s">
        <v>117</v>
      </c>
      <c r="L31" s="63" t="str">
        <f>+H31</f>
        <v/>
      </c>
    </row>
    <row r="32" spans="1:12" hidden="1" x14ac:dyDescent="0.2">
      <c r="A32" s="10">
        <v>0</v>
      </c>
      <c r="B32" s="11" t="s">
        <v>214</v>
      </c>
      <c r="C32" s="75" t="s">
        <v>117</v>
      </c>
      <c r="D32" s="7" t="s">
        <v>117</v>
      </c>
      <c r="E32" s="9" t="s">
        <v>117</v>
      </c>
      <c r="F32" s="81" t="s">
        <v>117</v>
      </c>
      <c r="G32" s="24" t="s">
        <v>117</v>
      </c>
      <c r="H32" s="24" t="s">
        <v>117</v>
      </c>
      <c r="I32" s="24" t="s">
        <v>117</v>
      </c>
    </row>
    <row r="33" spans="1:14" x14ac:dyDescent="0.2">
      <c r="A33" s="10">
        <v>1</v>
      </c>
      <c r="B33" s="43" t="s">
        <v>140</v>
      </c>
      <c r="C33" s="91" t="s">
        <v>117</v>
      </c>
      <c r="D33" s="92" t="s">
        <v>117</v>
      </c>
      <c r="E33" s="91"/>
      <c r="F33" s="91" t="s">
        <v>117</v>
      </c>
      <c r="G33" s="91" t="s">
        <v>117</v>
      </c>
      <c r="H33" s="91">
        <v>4781.4309489841444</v>
      </c>
      <c r="I33" s="91" t="s">
        <v>117</v>
      </c>
      <c r="L33" s="10">
        <f>SUBTOTAL(9,G34:G48)</f>
        <v>4781.4309489841453</v>
      </c>
      <c r="M33" s="63"/>
      <c r="N33" s="218">
        <v>95.555454236611041</v>
      </c>
    </row>
    <row r="34" spans="1:14" x14ac:dyDescent="0.2">
      <c r="A34" s="10">
        <v>1</v>
      </c>
      <c r="B34" s="26" t="s">
        <v>141</v>
      </c>
      <c r="C34" s="27" t="s">
        <v>117</v>
      </c>
      <c r="D34" s="27">
        <v>45000</v>
      </c>
      <c r="E34" s="27"/>
      <c r="F34" s="71">
        <v>1.7600000000000001E-2</v>
      </c>
      <c r="G34" s="27">
        <v>792</v>
      </c>
      <c r="H34" s="27" t="s">
        <v>117</v>
      </c>
      <c r="I34" s="27">
        <v>4.4448713122719399</v>
      </c>
      <c r="K34" s="177"/>
      <c r="M34" s="218">
        <v>100.57142857142856</v>
      </c>
    </row>
    <row r="35" spans="1:14" x14ac:dyDescent="0.2">
      <c r="A35" s="10">
        <v>1</v>
      </c>
      <c r="B35" s="26" t="s">
        <v>142</v>
      </c>
      <c r="C35" s="27" t="s">
        <v>117</v>
      </c>
      <c r="D35" s="27">
        <v>45000</v>
      </c>
      <c r="E35" s="27"/>
      <c r="F35" s="71">
        <v>2.5399999999999999E-2</v>
      </c>
      <c r="G35" s="27">
        <v>1143</v>
      </c>
      <c r="H35" s="27" t="s">
        <v>117</v>
      </c>
      <c r="I35" s="27">
        <v>6.4147574620288221</v>
      </c>
      <c r="M35" s="218">
        <v>85.234899328859058</v>
      </c>
    </row>
    <row r="36" spans="1:14" x14ac:dyDescent="0.2">
      <c r="A36" s="10">
        <v>1</v>
      </c>
      <c r="B36" s="26" t="s">
        <v>143</v>
      </c>
      <c r="C36" s="27" t="s">
        <v>117</v>
      </c>
      <c r="D36" s="27">
        <v>3</v>
      </c>
      <c r="E36" s="27"/>
      <c r="F36" s="71">
        <v>4.76</v>
      </c>
      <c r="G36" s="27">
        <v>14.28</v>
      </c>
      <c r="H36" s="27" t="s">
        <v>117</v>
      </c>
      <c r="I36" s="27">
        <v>8.014237669096376E-2</v>
      </c>
    </row>
    <row r="37" spans="1:14" x14ac:dyDescent="0.2">
      <c r="A37" s="10">
        <v>1</v>
      </c>
      <c r="B37" s="26" t="s">
        <v>144</v>
      </c>
      <c r="C37" s="27" t="s">
        <v>117</v>
      </c>
      <c r="D37" s="27">
        <v>2.6</v>
      </c>
      <c r="E37" s="27"/>
      <c r="F37" s="71">
        <v>5.76</v>
      </c>
      <c r="G37" s="27">
        <v>14.975999999999999</v>
      </c>
      <c r="H37" s="27" t="s">
        <v>117</v>
      </c>
      <c r="I37" s="27">
        <v>8.4048475722960314E-2</v>
      </c>
    </row>
    <row r="38" spans="1:14" x14ac:dyDescent="0.2">
      <c r="A38" s="10">
        <v>1</v>
      </c>
      <c r="B38" s="11" t="s">
        <v>146</v>
      </c>
      <c r="C38" s="75" t="s">
        <v>117</v>
      </c>
      <c r="D38" s="27">
        <v>719.41038027994546</v>
      </c>
      <c r="E38" s="9" t="s">
        <v>117</v>
      </c>
      <c r="F38" s="28">
        <v>0.30058818544614552</v>
      </c>
      <c r="G38" s="27">
        <v>216.24626079947032</v>
      </c>
      <c r="H38" s="24" t="s">
        <v>117</v>
      </c>
      <c r="I38" s="24">
        <v>1.2136196982495475</v>
      </c>
    </row>
    <row r="39" spans="1:14" hidden="1" x14ac:dyDescent="0.2">
      <c r="A39" s="10">
        <v>0</v>
      </c>
      <c r="B39" s="11" t="s">
        <v>53</v>
      </c>
      <c r="C39" s="75" t="s">
        <v>117</v>
      </c>
      <c r="D39" s="82">
        <v>120</v>
      </c>
      <c r="E39" s="9" t="s">
        <v>117</v>
      </c>
      <c r="F39" s="13" t="s">
        <v>117</v>
      </c>
      <c r="G39" s="27" t="s">
        <v>117</v>
      </c>
      <c r="H39" s="24" t="s">
        <v>117</v>
      </c>
      <c r="I39" s="24" t="s">
        <v>117</v>
      </c>
    </row>
    <row r="40" spans="1:14" hidden="1" x14ac:dyDescent="0.2">
      <c r="A40" s="10">
        <v>0</v>
      </c>
      <c r="B40" s="11" t="s">
        <v>12</v>
      </c>
      <c r="C40" s="75" t="s">
        <v>117</v>
      </c>
      <c r="D40" s="82">
        <v>30</v>
      </c>
      <c r="E40" s="9" t="s">
        <v>117</v>
      </c>
      <c r="F40" s="13" t="s">
        <v>117</v>
      </c>
      <c r="G40" s="27" t="s">
        <v>117</v>
      </c>
      <c r="H40" s="24" t="s">
        <v>117</v>
      </c>
      <c r="I40" s="24" t="s">
        <v>117</v>
      </c>
    </row>
    <row r="41" spans="1:14" hidden="1" x14ac:dyDescent="0.2">
      <c r="A41" s="10">
        <v>0</v>
      </c>
      <c r="B41" s="26" t="s">
        <v>54</v>
      </c>
      <c r="C41" s="27" t="s">
        <v>117</v>
      </c>
      <c r="D41" s="27">
        <v>130</v>
      </c>
      <c r="E41" s="27" t="s">
        <v>117</v>
      </c>
      <c r="F41" s="70" t="s">
        <v>117</v>
      </c>
      <c r="G41" s="27" t="s">
        <v>117</v>
      </c>
      <c r="H41" s="27" t="s">
        <v>117</v>
      </c>
      <c r="I41" s="27" t="s">
        <v>117</v>
      </c>
    </row>
    <row r="42" spans="1:14" x14ac:dyDescent="0.2">
      <c r="A42" s="10">
        <v>1</v>
      </c>
      <c r="B42" s="26" t="s">
        <v>147</v>
      </c>
      <c r="C42" s="27" t="s">
        <v>117</v>
      </c>
      <c r="D42" s="27" t="s">
        <v>117</v>
      </c>
      <c r="E42" s="27" t="s">
        <v>117</v>
      </c>
      <c r="F42" s="71" t="s">
        <v>117</v>
      </c>
      <c r="G42" s="27">
        <v>261.98700000000099</v>
      </c>
      <c r="H42" s="27" t="s">
        <v>117</v>
      </c>
      <c r="I42" s="27">
        <v>1.4703263895052943</v>
      </c>
    </row>
    <row r="43" spans="1:14" hidden="1" x14ac:dyDescent="0.2">
      <c r="A43" s="10">
        <v>0</v>
      </c>
      <c r="B43" s="26" t="s">
        <v>215</v>
      </c>
      <c r="C43" s="27" t="s">
        <v>117</v>
      </c>
      <c r="D43" s="27">
        <v>2.4</v>
      </c>
      <c r="E43" s="27"/>
      <c r="F43" s="71">
        <v>8.4975000000000005</v>
      </c>
      <c r="G43" s="27">
        <v>20.394000000000002</v>
      </c>
      <c r="H43" s="27" t="s">
        <v>117</v>
      </c>
      <c r="I43" s="27">
        <v>0.11445543629100247</v>
      </c>
    </row>
    <row r="44" spans="1:14" hidden="1" x14ac:dyDescent="0.2">
      <c r="A44" s="10">
        <v>0</v>
      </c>
      <c r="B44" s="26" t="s">
        <v>216</v>
      </c>
      <c r="C44" s="27" t="s">
        <v>117</v>
      </c>
      <c r="D44" s="27">
        <v>0.4</v>
      </c>
      <c r="E44" s="27"/>
      <c r="F44" s="71">
        <v>200.94</v>
      </c>
      <c r="G44" s="27">
        <v>80.376000000000005</v>
      </c>
      <c r="H44" s="27" t="s">
        <v>117</v>
      </c>
      <c r="I44" s="27">
        <v>0.45108709166056743</v>
      </c>
    </row>
    <row r="45" spans="1:14" hidden="1" x14ac:dyDescent="0.2">
      <c r="A45" s="10">
        <v>0</v>
      </c>
      <c r="B45" s="26" t="s">
        <v>217</v>
      </c>
      <c r="C45" s="27" t="s">
        <v>117</v>
      </c>
      <c r="D45" s="27">
        <v>30</v>
      </c>
      <c r="E45" s="27"/>
      <c r="F45" s="71">
        <v>5.3738999999999999</v>
      </c>
      <c r="G45" s="27">
        <v>161.21699999999998</v>
      </c>
      <c r="H45" s="27" t="s">
        <v>117</v>
      </c>
      <c r="I45" s="27">
        <v>0.90478386155371859</v>
      </c>
    </row>
    <row r="46" spans="1:14" x14ac:dyDescent="0.2">
      <c r="A46" s="10">
        <v>1</v>
      </c>
      <c r="B46" s="26" t="s">
        <v>218</v>
      </c>
      <c r="C46" s="27" t="s">
        <v>117</v>
      </c>
      <c r="D46" s="27">
        <v>6300</v>
      </c>
      <c r="E46" s="27"/>
      <c r="F46" s="71">
        <v>5.9697E-2</v>
      </c>
      <c r="G46" s="27">
        <v>376.09109999999998</v>
      </c>
      <c r="H46" s="27" t="s">
        <v>117</v>
      </c>
      <c r="I46" s="27">
        <v>2.1107027035237338</v>
      </c>
    </row>
    <row r="47" spans="1:14" x14ac:dyDescent="0.2">
      <c r="A47" s="10">
        <v>1</v>
      </c>
      <c r="B47" s="26" t="s">
        <v>156</v>
      </c>
      <c r="C47" s="27" t="s">
        <v>117</v>
      </c>
      <c r="D47" s="27">
        <v>2400</v>
      </c>
      <c r="E47" s="27"/>
      <c r="F47" s="71">
        <v>0.56279999999999997</v>
      </c>
      <c r="G47" s="27">
        <v>1350.72</v>
      </c>
      <c r="H47" s="27" t="s">
        <v>117</v>
      </c>
      <c r="I47" s="27">
        <v>7.5805259834746899</v>
      </c>
    </row>
    <row r="48" spans="1:14" s="176" customFormat="1" x14ac:dyDescent="0.2">
      <c r="A48" s="10">
        <v>1</v>
      </c>
      <c r="B48" s="26" t="s">
        <v>219</v>
      </c>
      <c r="C48" s="27" t="s">
        <v>117</v>
      </c>
      <c r="D48" s="27">
        <v>12600</v>
      </c>
      <c r="E48" s="27"/>
      <c r="F48" s="71">
        <v>4.8581792713069338E-2</v>
      </c>
      <c r="G48" s="27">
        <v>612.13058818467368</v>
      </c>
      <c r="H48" s="27" t="s">
        <v>117</v>
      </c>
      <c r="I48" s="27">
        <v>3.4354061752351068</v>
      </c>
      <c r="L48" s="10">
        <f>SUBTOTAL(9,G49:G74)</f>
        <v>6615.338122003036</v>
      </c>
      <c r="N48" s="218" t="e">
        <v>#VALUE!</v>
      </c>
    </row>
    <row r="49" spans="1:13" x14ac:dyDescent="0.2">
      <c r="A49" s="176">
        <v>1</v>
      </c>
      <c r="B49" s="43" t="s">
        <v>157</v>
      </c>
      <c r="C49" s="91" t="s">
        <v>117</v>
      </c>
      <c r="D49" s="91" t="s">
        <v>117</v>
      </c>
      <c r="E49" s="91"/>
      <c r="F49" s="93" t="s">
        <v>117</v>
      </c>
      <c r="G49" s="91" t="s">
        <v>117</v>
      </c>
      <c r="H49" s="91">
        <v>6615.338122003036</v>
      </c>
      <c r="I49" s="27" t="s">
        <v>117</v>
      </c>
    </row>
    <row r="50" spans="1:13" x14ac:dyDescent="0.2">
      <c r="A50" s="10">
        <v>1</v>
      </c>
      <c r="B50" s="26" t="s">
        <v>158</v>
      </c>
      <c r="C50" s="27" t="s">
        <v>117</v>
      </c>
      <c r="D50" s="27">
        <v>1</v>
      </c>
      <c r="E50" s="27"/>
      <c r="F50" s="72">
        <v>45</v>
      </c>
      <c r="G50" s="27">
        <v>45</v>
      </c>
      <c r="H50" s="27" t="s">
        <v>117</v>
      </c>
      <c r="I50" s="27">
        <v>0.25254950637908752</v>
      </c>
    </row>
    <row r="51" spans="1:13" x14ac:dyDescent="0.2">
      <c r="A51" s="10">
        <v>1</v>
      </c>
      <c r="B51" s="26" t="s">
        <v>220</v>
      </c>
      <c r="C51" s="27" t="s">
        <v>117</v>
      </c>
      <c r="D51" s="27">
        <v>900</v>
      </c>
      <c r="E51" s="27"/>
      <c r="F51" s="71">
        <v>0.1396</v>
      </c>
      <c r="G51" s="27">
        <v>125.64</v>
      </c>
      <c r="H51" s="27" t="s">
        <v>117</v>
      </c>
      <c r="I51" s="27">
        <v>0.70511822181041217</v>
      </c>
      <c r="L51" s="63"/>
    </row>
    <row r="52" spans="1:13" x14ac:dyDescent="0.2">
      <c r="A52" s="10">
        <v>1</v>
      </c>
      <c r="B52" s="26" t="s">
        <v>159</v>
      </c>
      <c r="C52" s="27" t="s">
        <v>117</v>
      </c>
      <c r="D52" s="27">
        <v>1525</v>
      </c>
      <c r="E52" s="27"/>
      <c r="F52" s="72">
        <v>0.2</v>
      </c>
      <c r="G52" s="27">
        <v>305</v>
      </c>
      <c r="H52" s="27" t="s">
        <v>117</v>
      </c>
      <c r="I52" s="27">
        <v>1.7117244321249263</v>
      </c>
      <c r="M52" s="218">
        <v>100</v>
      </c>
    </row>
    <row r="53" spans="1:13" x14ac:dyDescent="0.2">
      <c r="A53" s="10">
        <v>1</v>
      </c>
      <c r="B53" s="26" t="s">
        <v>160</v>
      </c>
      <c r="C53" s="27" t="s">
        <v>117</v>
      </c>
      <c r="D53" s="27">
        <v>1200000</v>
      </c>
      <c r="E53" s="27"/>
      <c r="F53" s="71">
        <v>2.5000000000000001E-4</v>
      </c>
      <c r="G53" s="27">
        <v>300</v>
      </c>
      <c r="H53" s="27" t="s">
        <v>117</v>
      </c>
      <c r="I53" s="27">
        <v>1.683663375860583</v>
      </c>
      <c r="M53" s="218">
        <v>100</v>
      </c>
    </row>
    <row r="54" spans="1:13" x14ac:dyDescent="0.2">
      <c r="A54" s="10">
        <v>1</v>
      </c>
      <c r="B54" s="26" t="s">
        <v>161</v>
      </c>
      <c r="C54" s="27" t="s">
        <v>117</v>
      </c>
      <c r="D54" s="27">
        <v>12000</v>
      </c>
      <c r="E54" s="27"/>
      <c r="F54" s="71">
        <v>0.1</v>
      </c>
      <c r="G54" s="27">
        <v>1200</v>
      </c>
      <c r="H54" s="27" t="s">
        <v>117</v>
      </c>
      <c r="I54" s="27">
        <v>6.734653503442332</v>
      </c>
      <c r="M54" s="218">
        <v>100</v>
      </c>
    </row>
    <row r="55" spans="1:13" x14ac:dyDescent="0.2">
      <c r="A55" s="10">
        <v>1</v>
      </c>
      <c r="B55" s="11" t="s">
        <v>162</v>
      </c>
      <c r="C55" s="75" t="s">
        <v>117</v>
      </c>
      <c r="D55" s="7">
        <v>902.4983557692309</v>
      </c>
      <c r="E55" s="9" t="s">
        <v>117</v>
      </c>
      <c r="F55" s="9">
        <v>4.5353448275862052</v>
      </c>
      <c r="G55" s="7">
        <v>4093.141249743036</v>
      </c>
      <c r="H55" s="9" t="s">
        <v>117</v>
      </c>
      <c r="I55" s="24">
        <v>22.971573381388556</v>
      </c>
    </row>
    <row r="56" spans="1:13" hidden="1" x14ac:dyDescent="0.2">
      <c r="A56" s="10">
        <v>0</v>
      </c>
      <c r="B56" s="11">
        <v>0</v>
      </c>
      <c r="C56" s="75" t="s">
        <v>117</v>
      </c>
      <c r="D56" s="7" t="s">
        <v>117</v>
      </c>
      <c r="E56" s="9" t="s">
        <v>117</v>
      </c>
      <c r="F56" s="9" t="s">
        <v>117</v>
      </c>
      <c r="G56" s="7" t="s">
        <v>117</v>
      </c>
      <c r="H56" s="9" t="s">
        <v>117</v>
      </c>
      <c r="I56" s="24" t="s">
        <v>117</v>
      </c>
    </row>
    <row r="57" spans="1:13" hidden="1" x14ac:dyDescent="0.2">
      <c r="A57" s="10">
        <v>0</v>
      </c>
      <c r="B57" s="11">
        <v>0</v>
      </c>
      <c r="C57" s="75" t="s">
        <v>117</v>
      </c>
      <c r="D57" s="7" t="s">
        <v>117</v>
      </c>
      <c r="E57" s="9" t="s">
        <v>117</v>
      </c>
      <c r="F57" s="9" t="s">
        <v>117</v>
      </c>
      <c r="G57" s="7" t="s">
        <v>117</v>
      </c>
      <c r="H57" s="9" t="s">
        <v>117</v>
      </c>
      <c r="I57" s="24" t="s">
        <v>117</v>
      </c>
    </row>
    <row r="58" spans="1:13" hidden="1" x14ac:dyDescent="0.2">
      <c r="A58" s="10">
        <v>0</v>
      </c>
      <c r="B58" s="11">
        <v>0</v>
      </c>
      <c r="C58" s="75" t="s">
        <v>117</v>
      </c>
      <c r="D58" s="7" t="s">
        <v>117</v>
      </c>
      <c r="E58" s="9" t="s">
        <v>117</v>
      </c>
      <c r="F58" s="9" t="s">
        <v>117</v>
      </c>
      <c r="G58" s="7" t="s">
        <v>117</v>
      </c>
      <c r="H58" s="9" t="s">
        <v>117</v>
      </c>
      <c r="I58" s="24" t="s">
        <v>117</v>
      </c>
    </row>
    <row r="59" spans="1:13" hidden="1" x14ac:dyDescent="0.2">
      <c r="A59" s="10">
        <v>0</v>
      </c>
      <c r="B59" s="11">
        <v>0</v>
      </c>
      <c r="C59" s="75" t="s">
        <v>117</v>
      </c>
      <c r="D59" s="7" t="s">
        <v>117</v>
      </c>
      <c r="E59" s="9" t="s">
        <v>117</v>
      </c>
      <c r="F59" s="9" t="s">
        <v>117</v>
      </c>
      <c r="G59" s="7" t="s">
        <v>117</v>
      </c>
      <c r="H59" s="9" t="s">
        <v>117</v>
      </c>
      <c r="I59" s="24" t="s">
        <v>117</v>
      </c>
    </row>
    <row r="60" spans="1:13" hidden="1" x14ac:dyDescent="0.2">
      <c r="A60" s="10">
        <v>0</v>
      </c>
      <c r="B60" s="11">
        <v>0</v>
      </c>
      <c r="C60" s="75" t="s">
        <v>117</v>
      </c>
      <c r="D60" s="7" t="s">
        <v>117</v>
      </c>
      <c r="E60" s="9" t="s">
        <v>117</v>
      </c>
      <c r="F60" s="9" t="s">
        <v>117</v>
      </c>
      <c r="G60" s="7" t="s">
        <v>117</v>
      </c>
      <c r="H60" s="9" t="s">
        <v>117</v>
      </c>
      <c r="I60" s="24" t="s">
        <v>117</v>
      </c>
    </row>
    <row r="61" spans="1:13" hidden="1" x14ac:dyDescent="0.2">
      <c r="A61" s="10">
        <v>0</v>
      </c>
      <c r="B61" s="11">
        <v>0</v>
      </c>
      <c r="C61" s="75" t="s">
        <v>117</v>
      </c>
      <c r="D61" s="7" t="s">
        <v>117</v>
      </c>
      <c r="E61" s="9" t="s">
        <v>117</v>
      </c>
      <c r="F61" s="9" t="s">
        <v>117</v>
      </c>
      <c r="G61" s="7" t="s">
        <v>117</v>
      </c>
      <c r="H61" s="9" t="s">
        <v>117</v>
      </c>
      <c r="I61" s="24" t="s">
        <v>117</v>
      </c>
    </row>
    <row r="62" spans="1:13" hidden="1" x14ac:dyDescent="0.2">
      <c r="A62" s="10">
        <v>0</v>
      </c>
      <c r="B62" s="11">
        <v>0</v>
      </c>
      <c r="C62" s="75" t="s">
        <v>117</v>
      </c>
      <c r="D62" s="7" t="s">
        <v>117</v>
      </c>
      <c r="E62" s="9" t="s">
        <v>117</v>
      </c>
      <c r="F62" s="9" t="s">
        <v>117</v>
      </c>
      <c r="G62" s="7" t="s">
        <v>117</v>
      </c>
      <c r="H62" s="9" t="s">
        <v>117</v>
      </c>
      <c r="I62" s="24" t="s">
        <v>117</v>
      </c>
    </row>
    <row r="63" spans="1:13" hidden="1" x14ac:dyDescent="0.2">
      <c r="A63" s="10">
        <v>0</v>
      </c>
      <c r="B63" s="11">
        <v>0</v>
      </c>
      <c r="C63" s="75" t="s">
        <v>117</v>
      </c>
      <c r="D63" s="7" t="s">
        <v>117</v>
      </c>
      <c r="E63" s="9" t="s">
        <v>117</v>
      </c>
      <c r="F63" s="9" t="s">
        <v>117</v>
      </c>
      <c r="G63" s="7" t="s">
        <v>117</v>
      </c>
      <c r="H63" s="9" t="s">
        <v>117</v>
      </c>
      <c r="I63" s="24" t="s">
        <v>117</v>
      </c>
    </row>
    <row r="64" spans="1:13" hidden="1" x14ac:dyDescent="0.2">
      <c r="A64" s="10">
        <v>0</v>
      </c>
      <c r="B64" s="11">
        <v>0</v>
      </c>
      <c r="C64" s="75" t="s">
        <v>117</v>
      </c>
      <c r="D64" s="7" t="s">
        <v>117</v>
      </c>
      <c r="E64" s="9" t="s">
        <v>117</v>
      </c>
      <c r="F64" s="9" t="s">
        <v>117</v>
      </c>
      <c r="G64" s="7" t="s">
        <v>117</v>
      </c>
      <c r="H64" s="9" t="s">
        <v>117</v>
      </c>
      <c r="I64" s="24" t="s">
        <v>117</v>
      </c>
    </row>
    <row r="65" spans="1:13" hidden="1" x14ac:dyDescent="0.2">
      <c r="A65" s="10">
        <v>0</v>
      </c>
      <c r="B65" s="11">
        <v>0</v>
      </c>
      <c r="C65" s="75" t="s">
        <v>117</v>
      </c>
      <c r="D65" s="7" t="s">
        <v>117</v>
      </c>
      <c r="E65" s="9" t="s">
        <v>117</v>
      </c>
      <c r="F65" s="9" t="s">
        <v>117</v>
      </c>
      <c r="G65" s="7" t="s">
        <v>117</v>
      </c>
      <c r="H65" s="9" t="s">
        <v>117</v>
      </c>
      <c r="I65" s="24" t="s">
        <v>117</v>
      </c>
    </row>
    <row r="66" spans="1:13" hidden="1" x14ac:dyDescent="0.2">
      <c r="A66" s="10">
        <v>0</v>
      </c>
      <c r="B66" s="11">
        <v>0</v>
      </c>
      <c r="C66" s="75" t="s">
        <v>117</v>
      </c>
      <c r="D66" s="7" t="s">
        <v>117</v>
      </c>
      <c r="E66" s="9" t="s">
        <v>117</v>
      </c>
      <c r="F66" s="9" t="s">
        <v>117</v>
      </c>
      <c r="G66" s="7" t="s">
        <v>117</v>
      </c>
      <c r="H66" s="9" t="s">
        <v>117</v>
      </c>
      <c r="I66" s="24" t="s">
        <v>117</v>
      </c>
    </row>
    <row r="67" spans="1:13" hidden="1" x14ac:dyDescent="0.2">
      <c r="A67" s="10">
        <v>0</v>
      </c>
      <c r="B67" s="11">
        <v>0</v>
      </c>
      <c r="C67" s="75" t="s">
        <v>117</v>
      </c>
      <c r="D67" s="7" t="s">
        <v>117</v>
      </c>
      <c r="E67" s="9" t="s">
        <v>117</v>
      </c>
      <c r="F67" s="9" t="s">
        <v>117</v>
      </c>
      <c r="G67" s="7" t="s">
        <v>117</v>
      </c>
      <c r="H67" s="9" t="s">
        <v>117</v>
      </c>
      <c r="I67" s="24" t="s">
        <v>117</v>
      </c>
    </row>
    <row r="68" spans="1:13" hidden="1" x14ac:dyDescent="0.2">
      <c r="A68" s="10">
        <v>0</v>
      </c>
      <c r="B68" s="11">
        <v>0</v>
      </c>
      <c r="C68" s="75" t="s">
        <v>117</v>
      </c>
      <c r="D68" s="7" t="s">
        <v>117</v>
      </c>
      <c r="E68" s="9" t="s">
        <v>117</v>
      </c>
      <c r="F68" s="9" t="s">
        <v>117</v>
      </c>
      <c r="G68" s="7" t="s">
        <v>117</v>
      </c>
      <c r="H68" s="9" t="s">
        <v>117</v>
      </c>
      <c r="I68" s="24" t="s">
        <v>117</v>
      </c>
    </row>
    <row r="69" spans="1:13" hidden="1" x14ac:dyDescent="0.2">
      <c r="A69" s="10">
        <v>0</v>
      </c>
      <c r="B69" s="11">
        <v>0</v>
      </c>
      <c r="C69" s="75" t="s">
        <v>117</v>
      </c>
      <c r="D69" s="7" t="s">
        <v>117</v>
      </c>
      <c r="E69" s="9" t="s">
        <v>117</v>
      </c>
      <c r="F69" s="9" t="s">
        <v>117</v>
      </c>
      <c r="G69" s="7" t="s">
        <v>117</v>
      </c>
      <c r="H69" s="9" t="s">
        <v>117</v>
      </c>
      <c r="I69" s="24" t="s">
        <v>117</v>
      </c>
    </row>
    <row r="70" spans="1:13" hidden="1" x14ac:dyDescent="0.2">
      <c r="A70" s="10">
        <v>0</v>
      </c>
      <c r="B70" s="11">
        <v>0</v>
      </c>
      <c r="C70" s="75" t="s">
        <v>117</v>
      </c>
      <c r="D70" s="7" t="s">
        <v>117</v>
      </c>
      <c r="E70" s="9" t="s">
        <v>117</v>
      </c>
      <c r="F70" s="9" t="s">
        <v>117</v>
      </c>
      <c r="G70" s="7" t="s">
        <v>117</v>
      </c>
      <c r="H70" s="9" t="s">
        <v>117</v>
      </c>
      <c r="I70" s="24" t="s">
        <v>117</v>
      </c>
    </row>
    <row r="71" spans="1:13" hidden="1" x14ac:dyDescent="0.2">
      <c r="A71" s="10">
        <v>0</v>
      </c>
      <c r="B71" s="11">
        <v>0</v>
      </c>
      <c r="C71" s="75" t="s">
        <v>117</v>
      </c>
      <c r="D71" s="7" t="s">
        <v>117</v>
      </c>
      <c r="E71" s="9" t="s">
        <v>117</v>
      </c>
      <c r="F71" s="9" t="s">
        <v>117</v>
      </c>
      <c r="G71" s="7" t="s">
        <v>117</v>
      </c>
      <c r="H71" s="9" t="s">
        <v>117</v>
      </c>
      <c r="I71" s="24" t="s">
        <v>117</v>
      </c>
    </row>
    <row r="72" spans="1:13" hidden="1" x14ac:dyDescent="0.2">
      <c r="A72" s="10">
        <v>0</v>
      </c>
      <c r="B72" s="11">
        <v>0</v>
      </c>
      <c r="C72" s="75" t="s">
        <v>117</v>
      </c>
      <c r="D72" s="7" t="s">
        <v>117</v>
      </c>
      <c r="E72" s="9" t="s">
        <v>117</v>
      </c>
      <c r="F72" s="9" t="s">
        <v>117</v>
      </c>
      <c r="G72" s="7" t="s">
        <v>117</v>
      </c>
      <c r="H72" s="9" t="s">
        <v>117</v>
      </c>
      <c r="I72" s="24" t="s">
        <v>117</v>
      </c>
    </row>
    <row r="73" spans="1:13" x14ac:dyDescent="0.2">
      <c r="A73" s="10">
        <v>1</v>
      </c>
      <c r="B73" s="11" t="s">
        <v>163</v>
      </c>
      <c r="C73" s="9" t="s">
        <v>117</v>
      </c>
      <c r="D73" s="26" t="s">
        <v>117</v>
      </c>
      <c r="E73" s="77" t="s">
        <v>117</v>
      </c>
      <c r="F73" s="71" t="s">
        <v>117</v>
      </c>
      <c r="G73" s="30">
        <v>544.51199999999994</v>
      </c>
      <c r="H73" s="24" t="s">
        <v>117</v>
      </c>
      <c r="I73" s="24">
        <v>3.0559163737219923</v>
      </c>
      <c r="M73" s="218">
        <v>100</v>
      </c>
    </row>
    <row r="74" spans="1:13" x14ac:dyDescent="0.2">
      <c r="A74" s="10">
        <v>1</v>
      </c>
      <c r="B74" s="26" t="s">
        <v>164</v>
      </c>
      <c r="C74" s="24" t="s">
        <v>117</v>
      </c>
      <c r="D74" s="27" t="s">
        <v>117</v>
      </c>
      <c r="E74" s="27"/>
      <c r="F74" s="71" t="s">
        <v>117</v>
      </c>
      <c r="G74" s="27">
        <v>2.04487226</v>
      </c>
      <c r="H74" s="27" t="s">
        <v>117</v>
      </c>
      <c r="I74" s="27">
        <v>1.1476255108250868E-2</v>
      </c>
    </row>
    <row r="75" spans="1:13" x14ac:dyDescent="0.2">
      <c r="A75" s="10">
        <v>1</v>
      </c>
      <c r="B75" s="94" t="s">
        <v>165</v>
      </c>
      <c r="C75" s="95" t="s">
        <v>117</v>
      </c>
      <c r="D75" s="91" t="s">
        <v>117</v>
      </c>
      <c r="E75" s="91"/>
      <c r="F75" s="93" t="s">
        <v>117</v>
      </c>
      <c r="G75" s="91" t="s">
        <v>117</v>
      </c>
      <c r="H75" s="91">
        <v>85.631166666666672</v>
      </c>
      <c r="I75" s="91" t="s">
        <v>117</v>
      </c>
      <c r="L75" s="63">
        <f>SUM(G76:G81)</f>
        <v>85.631166666666672</v>
      </c>
    </row>
    <row r="76" spans="1:13" x14ac:dyDescent="0.2">
      <c r="A76" s="10">
        <v>1</v>
      </c>
      <c r="B76" s="26" t="s">
        <v>221</v>
      </c>
      <c r="C76" s="24" t="s">
        <v>117</v>
      </c>
      <c r="D76" s="27">
        <v>0.5</v>
      </c>
      <c r="E76" s="27" t="s">
        <v>117</v>
      </c>
      <c r="F76" s="71" t="s">
        <v>117</v>
      </c>
      <c r="G76" s="27">
        <v>85.631166666666672</v>
      </c>
      <c r="H76" s="27" t="s">
        <v>117</v>
      </c>
      <c r="I76" s="27">
        <v>0.48058019716293415</v>
      </c>
    </row>
    <row r="77" spans="1:13" hidden="1" x14ac:dyDescent="0.2">
      <c r="A77" s="10">
        <v>0</v>
      </c>
      <c r="B77" s="26">
        <v>0</v>
      </c>
      <c r="C77" s="24" t="s">
        <v>117</v>
      </c>
      <c r="D77" s="27" t="s">
        <v>117</v>
      </c>
      <c r="E77" s="27"/>
      <c r="F77" s="27" t="s">
        <v>117</v>
      </c>
      <c r="G77" s="27" t="s">
        <v>117</v>
      </c>
      <c r="H77" s="27" t="s">
        <v>117</v>
      </c>
      <c r="I77" s="27" t="s">
        <v>117</v>
      </c>
    </row>
    <row r="78" spans="1:13" hidden="1" x14ac:dyDescent="0.2">
      <c r="A78" s="10">
        <v>0</v>
      </c>
      <c r="B78" s="26">
        <v>0</v>
      </c>
      <c r="C78" s="24" t="s">
        <v>117</v>
      </c>
      <c r="D78" s="27" t="s">
        <v>117</v>
      </c>
      <c r="E78" s="27"/>
      <c r="F78" s="27" t="s">
        <v>117</v>
      </c>
      <c r="G78" s="27" t="s">
        <v>117</v>
      </c>
      <c r="H78" s="27" t="s">
        <v>117</v>
      </c>
      <c r="I78" s="27" t="s">
        <v>117</v>
      </c>
    </row>
    <row r="79" spans="1:13" hidden="1" x14ac:dyDescent="0.2">
      <c r="A79" s="10">
        <v>0</v>
      </c>
      <c r="B79" s="26">
        <v>0</v>
      </c>
      <c r="C79" s="24" t="s">
        <v>117</v>
      </c>
      <c r="D79" s="27" t="s">
        <v>117</v>
      </c>
      <c r="E79" s="27" t="s">
        <v>117</v>
      </c>
      <c r="F79" s="27" t="s">
        <v>117</v>
      </c>
      <c r="G79" s="27" t="s">
        <v>117</v>
      </c>
      <c r="H79" s="27" t="s">
        <v>117</v>
      </c>
      <c r="I79" s="27" t="s">
        <v>117</v>
      </c>
    </row>
    <row r="80" spans="1:13" hidden="1" x14ac:dyDescent="0.2">
      <c r="A80" s="10">
        <v>0</v>
      </c>
      <c r="B80" s="26">
        <v>0</v>
      </c>
      <c r="C80" s="24" t="s">
        <v>117</v>
      </c>
      <c r="D80" s="27" t="s">
        <v>117</v>
      </c>
      <c r="E80" s="27" t="s">
        <v>117</v>
      </c>
      <c r="F80" s="27" t="s">
        <v>117</v>
      </c>
      <c r="G80" s="27" t="s">
        <v>117</v>
      </c>
      <c r="H80" s="27" t="s">
        <v>117</v>
      </c>
      <c r="I80" s="27" t="s">
        <v>117</v>
      </c>
    </row>
    <row r="81" spans="1:14" hidden="1" x14ac:dyDescent="0.2">
      <c r="A81" s="10">
        <v>0</v>
      </c>
      <c r="B81" s="11">
        <v>0</v>
      </c>
      <c r="C81" s="9" t="s">
        <v>117</v>
      </c>
      <c r="D81" s="26" t="s">
        <v>117</v>
      </c>
      <c r="E81" s="77" t="s">
        <v>117</v>
      </c>
      <c r="F81" s="75" t="s">
        <v>117</v>
      </c>
      <c r="G81" s="83" t="s">
        <v>117</v>
      </c>
      <c r="H81" s="9" t="s">
        <v>117</v>
      </c>
      <c r="I81" s="24" t="s">
        <v>117</v>
      </c>
    </row>
    <row r="82" spans="1:14" x14ac:dyDescent="0.2">
      <c r="A82" s="10">
        <v>1</v>
      </c>
      <c r="B82" s="94" t="s">
        <v>167</v>
      </c>
      <c r="C82" s="95" t="s">
        <v>117</v>
      </c>
      <c r="D82" s="91" t="s">
        <v>117</v>
      </c>
      <c r="E82" s="91"/>
      <c r="F82" s="93" t="s">
        <v>117</v>
      </c>
      <c r="G82" s="91" t="s">
        <v>117</v>
      </c>
      <c r="H82" s="91">
        <v>4509.862851039421</v>
      </c>
      <c r="I82" s="91" t="s">
        <v>117</v>
      </c>
      <c r="L82" s="63">
        <f>SUM(G83:G84)</f>
        <v>4509.862851039421</v>
      </c>
      <c r="N82" s="218">
        <v>104.00624656472908</v>
      </c>
    </row>
    <row r="83" spans="1:14" x14ac:dyDescent="0.2">
      <c r="A83" s="10">
        <v>1</v>
      </c>
      <c r="B83" s="31" t="s">
        <v>168</v>
      </c>
      <c r="C83" s="24" t="s">
        <v>117</v>
      </c>
      <c r="D83" s="27">
        <v>125.42671251958933</v>
      </c>
      <c r="E83" s="27"/>
      <c r="F83" s="71">
        <v>21.365896673188054</v>
      </c>
      <c r="G83" s="27">
        <v>2679.854179751208</v>
      </c>
      <c r="H83" s="27" t="s">
        <v>117</v>
      </c>
      <c r="I83" s="27">
        <v>15.039907783646711</v>
      </c>
    </row>
    <row r="84" spans="1:14" x14ac:dyDescent="0.2">
      <c r="A84" s="10">
        <v>1</v>
      </c>
      <c r="B84" s="31" t="s">
        <v>169</v>
      </c>
      <c r="C84" s="24" t="s">
        <v>117</v>
      </c>
      <c r="D84" s="27">
        <v>296.4073359622339</v>
      </c>
      <c r="E84" s="27"/>
      <c r="F84" s="71">
        <v>6.1739655172413794</v>
      </c>
      <c r="G84" s="27">
        <v>1830.0086712882128</v>
      </c>
      <c r="H84" s="27" t="s">
        <v>117</v>
      </c>
      <c r="I84" s="27">
        <v>10.270395257850842</v>
      </c>
    </row>
    <row r="85" spans="1:14" x14ac:dyDescent="0.2">
      <c r="A85" s="10">
        <v>1</v>
      </c>
      <c r="B85" s="94" t="s">
        <v>170</v>
      </c>
      <c r="C85" s="95" t="s">
        <v>117</v>
      </c>
      <c r="D85" s="91" t="s">
        <v>117</v>
      </c>
      <c r="E85" s="91"/>
      <c r="F85" s="93" t="s">
        <v>117</v>
      </c>
      <c r="G85" s="91" t="s">
        <v>117</v>
      </c>
      <c r="H85" s="91">
        <v>1502.0501990709799</v>
      </c>
      <c r="I85" s="91" t="s">
        <v>117</v>
      </c>
      <c r="L85" s="63">
        <f>SUM(G86:G91)</f>
        <v>1502.0501990709799</v>
      </c>
      <c r="N85" s="218">
        <v>105.79045395712798</v>
      </c>
    </row>
    <row r="86" spans="1:14" hidden="1" x14ac:dyDescent="0.2">
      <c r="A86" s="10">
        <v>0</v>
      </c>
      <c r="B86" s="12" t="s">
        <v>171</v>
      </c>
      <c r="C86" s="9" t="s">
        <v>117</v>
      </c>
      <c r="D86" s="76" t="s">
        <v>117</v>
      </c>
      <c r="E86" s="77" t="s">
        <v>117</v>
      </c>
      <c r="F86" s="84" t="s">
        <v>117</v>
      </c>
      <c r="G86" s="8" t="s">
        <v>117</v>
      </c>
      <c r="H86" s="9" t="s">
        <v>117</v>
      </c>
      <c r="I86" s="24" t="s">
        <v>117</v>
      </c>
    </row>
    <row r="87" spans="1:14" x14ac:dyDescent="0.2">
      <c r="A87" s="10">
        <v>1</v>
      </c>
      <c r="B87" s="31" t="s">
        <v>172</v>
      </c>
      <c r="C87" s="24" t="s">
        <v>117</v>
      </c>
      <c r="D87" s="27" t="s">
        <v>117</v>
      </c>
      <c r="E87" s="27"/>
      <c r="F87" s="71" t="s">
        <v>117</v>
      </c>
      <c r="G87" s="27">
        <v>609.96227498758765</v>
      </c>
      <c r="H87" s="27" t="s">
        <v>117</v>
      </c>
      <c r="I87" s="27">
        <v>3.4232371435106774</v>
      </c>
    </row>
    <row r="88" spans="1:14" x14ac:dyDescent="0.2">
      <c r="A88" s="10">
        <v>1</v>
      </c>
      <c r="B88" s="31" t="s">
        <v>173</v>
      </c>
      <c r="C88" s="24" t="s">
        <v>117</v>
      </c>
      <c r="D88" s="27" t="s">
        <v>117</v>
      </c>
      <c r="E88" s="27"/>
      <c r="F88" s="71" t="s">
        <v>117</v>
      </c>
      <c r="G88" s="27">
        <v>664.48348091207197</v>
      </c>
      <c r="H88" s="27" t="s">
        <v>117</v>
      </c>
      <c r="I88" s="27">
        <v>3.7292216689200344</v>
      </c>
    </row>
    <row r="89" spans="1:14" x14ac:dyDescent="0.2">
      <c r="A89" s="10">
        <v>1</v>
      </c>
      <c r="B89" s="31" t="s">
        <v>174</v>
      </c>
      <c r="C89" s="24" t="s">
        <v>117</v>
      </c>
      <c r="D89" s="27" t="s">
        <v>117</v>
      </c>
      <c r="E89" s="27"/>
      <c r="F89" s="71" t="s">
        <v>117</v>
      </c>
      <c r="G89" s="27">
        <v>227.60444317132038</v>
      </c>
      <c r="H89" s="27" t="s">
        <v>117</v>
      </c>
      <c r="I89" s="27">
        <v>1.2773642171689783</v>
      </c>
    </row>
    <row r="90" spans="1:14" hidden="1" x14ac:dyDescent="0.2">
      <c r="A90" s="10">
        <v>0</v>
      </c>
      <c r="B90" s="11">
        <v>0</v>
      </c>
      <c r="C90" s="9" t="s">
        <v>117</v>
      </c>
      <c r="D90" s="9" t="s">
        <v>117</v>
      </c>
      <c r="E90" s="77" t="s">
        <v>117</v>
      </c>
      <c r="F90" s="75" t="s">
        <v>117</v>
      </c>
      <c r="G90" s="27" t="s">
        <v>117</v>
      </c>
      <c r="H90" s="26" t="s">
        <v>117</v>
      </c>
      <c r="I90" s="24" t="s">
        <v>117</v>
      </c>
    </row>
    <row r="91" spans="1:14" hidden="1" x14ac:dyDescent="0.2">
      <c r="A91" s="10">
        <v>0</v>
      </c>
      <c r="B91" s="12" t="s">
        <v>175</v>
      </c>
      <c r="C91" s="9" t="s">
        <v>117</v>
      </c>
      <c r="D91" s="85" t="s">
        <v>117</v>
      </c>
      <c r="E91" s="77" t="s">
        <v>117</v>
      </c>
      <c r="F91" s="75" t="s">
        <v>117</v>
      </c>
      <c r="G91" s="86" t="s">
        <v>117</v>
      </c>
      <c r="H91" s="9" t="s">
        <v>117</v>
      </c>
      <c r="I91" s="24" t="s">
        <v>117</v>
      </c>
    </row>
    <row r="92" spans="1:14" x14ac:dyDescent="0.2">
      <c r="A92" s="10">
        <v>1</v>
      </c>
      <c r="B92" s="31" t="s">
        <v>176</v>
      </c>
      <c r="C92" s="24" t="s">
        <v>117</v>
      </c>
      <c r="D92" s="27" t="s">
        <v>117</v>
      </c>
      <c r="E92" s="27"/>
      <c r="F92" s="71" t="s">
        <v>117</v>
      </c>
      <c r="G92" s="27">
        <v>323.97535004963697</v>
      </c>
      <c r="H92" s="27" t="s">
        <v>117</v>
      </c>
      <c r="I92" s="27">
        <v>1.8182181052006197</v>
      </c>
      <c r="L92" s="63">
        <f>+G92</f>
        <v>323.97535004963697</v>
      </c>
    </row>
    <row r="93" spans="1:14" hidden="1" x14ac:dyDescent="0.2">
      <c r="A93" s="10">
        <v>0</v>
      </c>
      <c r="B93" s="9">
        <v>0</v>
      </c>
      <c r="C93" s="9" t="s">
        <v>117</v>
      </c>
      <c r="D93" s="9" t="s">
        <v>117</v>
      </c>
      <c r="E93" s="77" t="s">
        <v>117</v>
      </c>
      <c r="F93" s="75" t="s">
        <v>117</v>
      </c>
      <c r="G93" s="27" t="s">
        <v>117</v>
      </c>
      <c r="H93" s="24" t="s">
        <v>117</v>
      </c>
      <c r="I93" s="24" t="s">
        <v>117</v>
      </c>
    </row>
    <row r="94" spans="1:14" x14ac:dyDescent="0.2">
      <c r="A94" s="10">
        <v>1</v>
      </c>
      <c r="B94" s="37" t="s">
        <v>4</v>
      </c>
      <c r="C94" s="38" t="s">
        <v>117</v>
      </c>
      <c r="D94" s="64" t="s">
        <v>117</v>
      </c>
      <c r="E94" s="65"/>
      <c r="F94" s="155" t="s">
        <v>117</v>
      </c>
      <c r="G94" s="39">
        <v>17818.288637813886</v>
      </c>
      <c r="H94" s="38" t="s">
        <v>117</v>
      </c>
      <c r="I94" s="38">
        <v>99.999999999999986</v>
      </c>
      <c r="K94" s="63"/>
      <c r="L94" s="63">
        <f>SUM(L31:L92)</f>
        <v>17818.288637813886</v>
      </c>
      <c r="N94" s="218">
        <v>100.15012330943686</v>
      </c>
    </row>
    <row r="95" spans="1:14" hidden="1" x14ac:dyDescent="0.2">
      <c r="A95" s="10">
        <v>0</v>
      </c>
      <c r="B95" s="12" t="s">
        <v>49</v>
      </c>
      <c r="C95" s="9" t="s">
        <v>117</v>
      </c>
      <c r="D95" s="9" t="s">
        <v>117</v>
      </c>
      <c r="E95" s="77" t="s">
        <v>117</v>
      </c>
      <c r="F95" s="75" t="s">
        <v>117</v>
      </c>
      <c r="G95" s="27" t="s">
        <v>117</v>
      </c>
      <c r="H95" s="24" t="s">
        <v>117</v>
      </c>
      <c r="I95" s="9" t="s">
        <v>117</v>
      </c>
    </row>
    <row r="96" spans="1:14" hidden="1" x14ac:dyDescent="0.2">
      <c r="A96" s="10">
        <v>0</v>
      </c>
      <c r="B96" s="76">
        <v>0</v>
      </c>
      <c r="C96" s="9" t="s">
        <v>117</v>
      </c>
      <c r="D96" s="76" t="s">
        <v>117</v>
      </c>
      <c r="E96" s="77" t="s">
        <v>117</v>
      </c>
      <c r="F96" s="77" t="s">
        <v>117</v>
      </c>
      <c r="G96" s="78" t="s">
        <v>117</v>
      </c>
      <c r="H96" s="24" t="s">
        <v>117</v>
      </c>
      <c r="I96" s="9" t="s">
        <v>117</v>
      </c>
    </row>
    <row r="97" spans="1:12" hidden="1" x14ac:dyDescent="0.2">
      <c r="A97" s="10">
        <v>0</v>
      </c>
      <c r="B97" s="76">
        <v>0</v>
      </c>
      <c r="C97" s="9" t="s">
        <v>117</v>
      </c>
      <c r="D97" s="76" t="s">
        <v>117</v>
      </c>
      <c r="E97" s="77" t="s">
        <v>117</v>
      </c>
      <c r="F97" s="77" t="s">
        <v>117</v>
      </c>
      <c r="G97" s="78" t="s">
        <v>117</v>
      </c>
      <c r="H97" s="9" t="s">
        <v>117</v>
      </c>
      <c r="I97" s="9" t="s">
        <v>117</v>
      </c>
    </row>
    <row r="98" spans="1:12" hidden="1" x14ac:dyDescent="0.2">
      <c r="A98" s="10">
        <v>0</v>
      </c>
      <c r="B98" s="76">
        <v>0</v>
      </c>
      <c r="C98" s="9" t="s">
        <v>117</v>
      </c>
      <c r="D98" s="76" t="s">
        <v>117</v>
      </c>
      <c r="E98" s="77" t="s">
        <v>117</v>
      </c>
      <c r="F98" s="77" t="s">
        <v>117</v>
      </c>
      <c r="G98" s="78" t="s">
        <v>117</v>
      </c>
      <c r="H98" s="9" t="s">
        <v>117</v>
      </c>
      <c r="I98" s="9" t="s">
        <v>117</v>
      </c>
    </row>
    <row r="99" spans="1:12" x14ac:dyDescent="0.2">
      <c r="A99" s="10">
        <v>1</v>
      </c>
      <c r="B99" s="41" t="s">
        <v>5</v>
      </c>
      <c r="C99" s="42" t="s">
        <v>117</v>
      </c>
      <c r="D99" s="66" t="s">
        <v>117</v>
      </c>
      <c r="E99" s="66"/>
      <c r="F99" s="156" t="s">
        <v>117</v>
      </c>
      <c r="G99" s="41">
        <v>17818.288637813886</v>
      </c>
      <c r="H99" s="57" t="s">
        <v>117</v>
      </c>
      <c r="I99" s="57" t="s">
        <v>117</v>
      </c>
    </row>
    <row r="100" spans="1:12" x14ac:dyDescent="0.2">
      <c r="A100" s="10">
        <v>1</v>
      </c>
      <c r="B100" s="33" t="s">
        <v>177</v>
      </c>
      <c r="C100" s="42" t="s">
        <v>117</v>
      </c>
      <c r="D100" s="67" t="s">
        <v>117</v>
      </c>
      <c r="E100" s="59"/>
      <c r="F100" s="170">
        <v>1.4848573864844905</v>
      </c>
      <c r="G100" s="35" t="s">
        <v>117</v>
      </c>
      <c r="H100" s="59" t="s">
        <v>117</v>
      </c>
      <c r="I100" s="59" t="s">
        <v>117</v>
      </c>
    </row>
    <row r="101" spans="1:12" hidden="1" x14ac:dyDescent="0.2">
      <c r="A101" s="10">
        <v>0</v>
      </c>
      <c r="B101" s="12">
        <v>0</v>
      </c>
      <c r="C101" s="9" t="s">
        <v>117</v>
      </c>
      <c r="D101" s="26" t="s">
        <v>117</v>
      </c>
      <c r="E101" s="26" t="s">
        <v>117</v>
      </c>
      <c r="F101" s="27" t="s">
        <v>117</v>
      </c>
      <c r="G101" s="30" t="s">
        <v>117</v>
      </c>
      <c r="H101" s="9" t="s">
        <v>117</v>
      </c>
      <c r="I101" s="9" t="s">
        <v>117</v>
      </c>
    </row>
    <row r="102" spans="1:12" hidden="1" x14ac:dyDescent="0.2">
      <c r="A102" s="10">
        <v>0</v>
      </c>
      <c r="B102" s="12">
        <v>0</v>
      </c>
      <c r="C102" s="87" t="s">
        <v>117</v>
      </c>
      <c r="D102" s="25" t="s">
        <v>117</v>
      </c>
      <c r="E102" s="25" t="s">
        <v>117</v>
      </c>
      <c r="F102" s="25" t="s">
        <v>117</v>
      </c>
      <c r="G102" s="40" t="s">
        <v>117</v>
      </c>
      <c r="H102" s="9" t="s">
        <v>117</v>
      </c>
      <c r="I102" s="9" t="s">
        <v>117</v>
      </c>
    </row>
    <row r="103" spans="1:12" x14ac:dyDescent="0.2">
      <c r="A103" s="10">
        <v>1</v>
      </c>
      <c r="B103" s="43" t="s">
        <v>6</v>
      </c>
      <c r="C103" s="24" t="s">
        <v>117</v>
      </c>
      <c r="D103" s="24" t="s">
        <v>117</v>
      </c>
      <c r="E103" s="26"/>
      <c r="F103" s="71" t="s">
        <v>117</v>
      </c>
      <c r="G103" s="27" t="s">
        <v>117</v>
      </c>
      <c r="H103" s="24">
        <v>1658.3137381077343</v>
      </c>
      <c r="I103" s="24" t="s">
        <v>117</v>
      </c>
    </row>
    <row r="104" spans="1:12" hidden="1" x14ac:dyDescent="0.2">
      <c r="A104" s="10">
        <v>0</v>
      </c>
      <c r="B104" s="43" t="s">
        <v>178</v>
      </c>
      <c r="C104" s="24" t="s">
        <v>117</v>
      </c>
      <c r="D104" s="24" t="s">
        <v>117</v>
      </c>
      <c r="E104" s="26"/>
      <c r="F104" s="71" t="s">
        <v>117</v>
      </c>
      <c r="G104" s="27" t="s">
        <v>117</v>
      </c>
      <c r="H104" s="24">
        <v>1658.3137381077343</v>
      </c>
      <c r="I104" s="24" t="s">
        <v>117</v>
      </c>
    </row>
    <row r="105" spans="1:12" x14ac:dyDescent="0.2">
      <c r="A105" s="10">
        <v>1</v>
      </c>
      <c r="B105" s="26" t="s">
        <v>179</v>
      </c>
      <c r="C105" s="24" t="s">
        <v>117</v>
      </c>
      <c r="D105" s="271">
        <v>2679.854179751208</v>
      </c>
      <c r="E105" s="271"/>
      <c r="F105" s="271">
        <v>0.27587877877852429</v>
      </c>
      <c r="G105" s="26">
        <v>55.175755755704856</v>
      </c>
      <c r="H105" s="24" t="s">
        <v>117</v>
      </c>
      <c r="I105" s="24" t="s">
        <v>117</v>
      </c>
    </row>
    <row r="106" spans="1:12" hidden="1" x14ac:dyDescent="0.2">
      <c r="A106" s="10">
        <v>0</v>
      </c>
      <c r="B106" s="26" t="s">
        <v>180</v>
      </c>
      <c r="C106" s="24" t="s">
        <v>117</v>
      </c>
      <c r="D106" s="26" t="s">
        <v>117</v>
      </c>
      <c r="E106" s="26"/>
      <c r="F106" s="26" t="s">
        <v>117</v>
      </c>
      <c r="G106" s="26" t="s">
        <v>117</v>
      </c>
      <c r="H106" s="24" t="s">
        <v>117</v>
      </c>
      <c r="I106" s="24" t="s">
        <v>117</v>
      </c>
    </row>
    <row r="107" spans="1:12" x14ac:dyDescent="0.2">
      <c r="A107" s="10">
        <v>1</v>
      </c>
      <c r="B107" s="11" t="s">
        <v>181</v>
      </c>
      <c r="C107" s="9" t="s">
        <v>117</v>
      </c>
      <c r="D107" s="76">
        <v>1</v>
      </c>
      <c r="E107" s="77" t="s">
        <v>117</v>
      </c>
      <c r="F107" s="26">
        <v>169.62</v>
      </c>
      <c r="G107" s="26">
        <v>169.62</v>
      </c>
      <c r="H107" s="9" t="s">
        <v>117</v>
      </c>
      <c r="I107" s="9" t="s">
        <v>117</v>
      </c>
    </row>
    <row r="108" spans="1:12" x14ac:dyDescent="0.2">
      <c r="A108" s="10">
        <v>1</v>
      </c>
      <c r="B108" s="11" t="s">
        <v>182</v>
      </c>
      <c r="C108" s="9" t="s">
        <v>117</v>
      </c>
      <c r="D108" s="76">
        <v>1</v>
      </c>
      <c r="E108" s="77" t="s">
        <v>117</v>
      </c>
      <c r="F108" s="271">
        <v>0.56755089230060951</v>
      </c>
      <c r="G108" s="26">
        <v>96.267982352029392</v>
      </c>
      <c r="H108" s="24" t="s">
        <v>117</v>
      </c>
      <c r="I108" s="9" t="s">
        <v>117</v>
      </c>
    </row>
    <row r="109" spans="1:12" x14ac:dyDescent="0.2">
      <c r="A109" s="10">
        <v>1</v>
      </c>
      <c r="B109" s="11" t="s">
        <v>183</v>
      </c>
      <c r="C109" s="9" t="s">
        <v>117</v>
      </c>
      <c r="D109" s="76">
        <v>1</v>
      </c>
      <c r="E109" s="77" t="s">
        <v>117</v>
      </c>
      <c r="F109" s="26">
        <v>1337.25</v>
      </c>
      <c r="G109" s="26">
        <v>1337.25</v>
      </c>
      <c r="H109" s="24" t="s">
        <v>117</v>
      </c>
      <c r="I109" s="9" t="s">
        <v>117</v>
      </c>
    </row>
    <row r="110" spans="1:12" hidden="1" x14ac:dyDescent="0.2">
      <c r="A110" s="10">
        <v>0</v>
      </c>
      <c r="B110" s="11" t="e">
        <v>#N/A</v>
      </c>
      <c r="C110" s="9" t="s">
        <v>117</v>
      </c>
      <c r="D110" s="76" t="s">
        <v>117</v>
      </c>
      <c r="E110" s="77" t="s">
        <v>117</v>
      </c>
      <c r="F110" s="77" t="s">
        <v>117</v>
      </c>
      <c r="G110" s="78" t="s">
        <v>117</v>
      </c>
      <c r="H110" s="9" t="s">
        <v>117</v>
      </c>
      <c r="I110" s="9" t="s">
        <v>117</v>
      </c>
    </row>
    <row r="111" spans="1:12" hidden="1" x14ac:dyDescent="0.2">
      <c r="A111" s="10">
        <v>0</v>
      </c>
      <c r="B111" s="88" t="s">
        <v>185</v>
      </c>
      <c r="C111" s="9" t="s">
        <v>117</v>
      </c>
      <c r="D111" s="76" t="s">
        <v>117</v>
      </c>
      <c r="E111" s="77" t="s">
        <v>117</v>
      </c>
      <c r="F111" s="85" t="s">
        <v>117</v>
      </c>
      <c r="G111" s="89" t="s">
        <v>117</v>
      </c>
      <c r="H111" s="24" t="s">
        <v>117</v>
      </c>
      <c r="I111" s="9" t="s">
        <v>117</v>
      </c>
    </row>
    <row r="112" spans="1:12" x14ac:dyDescent="0.2">
      <c r="A112" s="10">
        <v>1</v>
      </c>
      <c r="B112" s="33" t="s">
        <v>7</v>
      </c>
      <c r="C112" s="34" t="s">
        <v>117</v>
      </c>
      <c r="D112" s="34" t="s">
        <v>117</v>
      </c>
      <c r="E112" s="35"/>
      <c r="F112" s="157" t="s">
        <v>117</v>
      </c>
      <c r="G112" s="36">
        <v>16159.974899706152</v>
      </c>
      <c r="H112" s="35" t="s">
        <v>117</v>
      </c>
      <c r="I112" s="34" t="s">
        <v>117</v>
      </c>
      <c r="L112" s="63" t="e">
        <f>+L94-G105-G106</f>
        <v>#VALUE!</v>
      </c>
    </row>
    <row r="113" spans="1:12" x14ac:dyDescent="0.2">
      <c r="A113" s="10">
        <v>1</v>
      </c>
      <c r="B113" s="33" t="s">
        <v>8</v>
      </c>
      <c r="C113" s="42" t="s">
        <v>117</v>
      </c>
      <c r="D113" s="42" t="s">
        <v>117</v>
      </c>
      <c r="E113" s="41"/>
      <c r="F113" s="158">
        <v>1.3466645749755126</v>
      </c>
      <c r="G113" s="60" t="s">
        <v>117</v>
      </c>
      <c r="H113" s="42" t="s">
        <v>117</v>
      </c>
      <c r="I113" s="42" t="s">
        <v>117</v>
      </c>
      <c r="L113" s="243" t="e">
        <f>L112/G9-F113</f>
        <v>#VALUE!</v>
      </c>
    </row>
    <row r="115" spans="1:12" x14ac:dyDescent="0.2">
      <c r="B115" s="176" t="s">
        <v>57</v>
      </c>
    </row>
  </sheetData>
  <autoFilter ref="A1:H113">
    <filterColumn colId="0">
      <filters>
        <filter val="1"/>
      </filters>
    </filterColumn>
  </autoFilter>
  <phoneticPr fontId="41" type="noConversion"/>
  <conditionalFormatting sqref="E25:E26 D22:D26 F22:I26 E22:E23 D20:I21 C33 D27:I27 D55:H72 I55:I73 D74:I80 I81 D82:I85 I86 D87:I89 I90:I91 I93 D92:I92 D31:I54 C3:I3">
    <cfRule type="cellIs" dxfId="23" priority="1" stopIfTrue="1" operator="equal">
      <formula>0</formula>
    </cfRule>
  </conditionalFormatting>
  <pageMargins left="0.75" right="0.75" top="1" bottom="1" header="0" footer="0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31</vt:i4>
      </vt:variant>
      <vt:variant>
        <vt:lpstr>Imenovani obsegi</vt:lpstr>
      </vt:variant>
      <vt:variant>
        <vt:i4>31</vt:i4>
      </vt:variant>
    </vt:vector>
  </HeadingPairs>
  <TitlesOfParts>
    <vt:vector size="62" baseType="lpstr">
      <vt:lpstr>zbirnik</vt:lpstr>
      <vt:lpstr>zbir_EUR_kg</vt:lpstr>
      <vt:lpstr>K_solataSn</vt:lpstr>
      <vt:lpstr>K_solataSf</vt:lpstr>
      <vt:lpstr>K_solataPf</vt:lpstr>
      <vt:lpstr>K_solataJf</vt:lpstr>
      <vt:lpstr>K_endivijaPf</vt:lpstr>
      <vt:lpstr>K_endivijaJf</vt:lpstr>
      <vt:lpstr>K_radičP12</vt:lpstr>
      <vt:lpstr>K_radičJ12</vt:lpstr>
      <vt:lpstr>K_zeljePPR</vt:lpstr>
      <vt:lpstr>K_zeljePP</vt:lpstr>
      <vt:lpstr>K_zeljePPz</vt:lpstr>
      <vt:lpstr>K_cvetača</vt:lpstr>
      <vt:lpstr>K_čebulaS1</vt:lpstr>
      <vt:lpstr>K_čebulaS2</vt:lpstr>
      <vt:lpstr>K_čebulaČ1</vt:lpstr>
      <vt:lpstr>K_čebulaČ2</vt:lpstr>
      <vt:lpstr>K_česen1</vt:lpstr>
      <vt:lpstr>K_krompirZ</vt:lpstr>
      <vt:lpstr>K_korenček</vt:lpstr>
      <vt:lpstr>K_fižolSn</vt:lpstr>
      <vt:lpstr>K_fižolSv</vt:lpstr>
      <vt:lpstr>K_kumareS</vt:lpstr>
      <vt:lpstr>K_paprikaZ</vt:lpstr>
      <vt:lpstr>K_paprikaZ1</vt:lpstr>
      <vt:lpstr>K_paprikaZ2</vt:lpstr>
      <vt:lpstr>K_paprikaZ3</vt:lpstr>
      <vt:lpstr>K_paprikaN1</vt:lpstr>
      <vt:lpstr>K_paprikaN2</vt:lpstr>
      <vt:lpstr>K_paradižnik</vt:lpstr>
      <vt:lpstr>K_cvetača!Področje_tiskanja</vt:lpstr>
      <vt:lpstr>K_čebulaČ1!Področje_tiskanja</vt:lpstr>
      <vt:lpstr>K_čebulaČ2!Področje_tiskanja</vt:lpstr>
      <vt:lpstr>K_čebulaS1!Področje_tiskanja</vt:lpstr>
      <vt:lpstr>K_čebulaS2!Področje_tiskanja</vt:lpstr>
      <vt:lpstr>K_česen1!Področje_tiskanja</vt:lpstr>
      <vt:lpstr>K_endivijaJf!Področje_tiskanja</vt:lpstr>
      <vt:lpstr>K_endivijaPf!Področje_tiskanja</vt:lpstr>
      <vt:lpstr>K_fižolSn!Področje_tiskanja</vt:lpstr>
      <vt:lpstr>K_fižolSv!Področje_tiskanja</vt:lpstr>
      <vt:lpstr>K_korenček!Področje_tiskanja</vt:lpstr>
      <vt:lpstr>K_krompirZ!Področje_tiskanja</vt:lpstr>
      <vt:lpstr>K_kumareS!Področje_tiskanja</vt:lpstr>
      <vt:lpstr>K_paprikaN1!Področje_tiskanja</vt:lpstr>
      <vt:lpstr>K_paprikaN2!Področje_tiskanja</vt:lpstr>
      <vt:lpstr>K_paprikaZ!Področje_tiskanja</vt:lpstr>
      <vt:lpstr>K_paprikaZ1!Področje_tiskanja</vt:lpstr>
      <vt:lpstr>K_paprikaZ2!Področje_tiskanja</vt:lpstr>
      <vt:lpstr>K_paprikaZ3!Področje_tiskanja</vt:lpstr>
      <vt:lpstr>K_paradižnik!Področje_tiskanja</vt:lpstr>
      <vt:lpstr>K_radičJ12!Področje_tiskanja</vt:lpstr>
      <vt:lpstr>K_radičP12!Področje_tiskanja</vt:lpstr>
      <vt:lpstr>K_solataJf!Področje_tiskanja</vt:lpstr>
      <vt:lpstr>K_solataPf!Področje_tiskanja</vt:lpstr>
      <vt:lpstr>K_solataSf!Področje_tiskanja</vt:lpstr>
      <vt:lpstr>K_solataSn!Področje_tiskanja</vt:lpstr>
      <vt:lpstr>K_zeljePP!Področje_tiskanja</vt:lpstr>
      <vt:lpstr>K_zeljePPR!Področje_tiskanja</vt:lpstr>
      <vt:lpstr>K_zeljePPz!Področje_tiskanja</vt:lpstr>
      <vt:lpstr>zbirnik!Področje_tiskanja</vt:lpstr>
      <vt:lpstr>zbirnik!Tiskanje_naslovov</vt:lpstr>
    </vt:vector>
  </TitlesOfParts>
  <Company>KIS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</dc:creator>
  <cp:lastModifiedBy>Barbara Zagorc</cp:lastModifiedBy>
  <cp:lastPrinted>2014-05-30T08:07:32Z</cp:lastPrinted>
  <dcterms:created xsi:type="dcterms:W3CDTF">2011-12-12T08:37:00Z</dcterms:created>
  <dcterms:modified xsi:type="dcterms:W3CDTF">2017-02-28T14:14:45Z</dcterms:modified>
</cp:coreProperties>
</file>