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5960" windowHeight="11700" activeTab="1"/>
  </bookViews>
  <sheets>
    <sheet name="1. STRAN" sheetId="1" r:id="rId1"/>
    <sheet name="REKAPITULACIJA TEH. OPREMA" sheetId="2" r:id="rId2"/>
    <sheet name="SKLOP I" sheetId="3" r:id="rId3"/>
    <sheet name="SKLOP II" sheetId="4" r:id="rId4"/>
    <sheet name="SKLOP III" sheetId="6" r:id="rId5"/>
    <sheet name="SKLOP IV" sheetId="7" r:id="rId6"/>
    <sheet name="SKLOP V" sheetId="10" r:id="rId7"/>
    <sheet name="SKLOP VI" sheetId="5" r:id="rId8"/>
    <sheet name="SKLOP VII" sheetId="9" r:id="rId9"/>
    <sheet name="SKLOP VIII" sheetId="8" r:id="rId10"/>
  </sheets>
  <definedNames>
    <definedName name="_xlnm.Print_Area" localSheetId="0">'1. STRAN'!$A$1:$E$27</definedName>
  </definedNames>
  <calcPr calcId="145621"/>
</workbook>
</file>

<file path=xl/calcChain.xml><?xml version="1.0" encoding="utf-8"?>
<calcChain xmlns="http://schemas.openxmlformats.org/spreadsheetml/2006/main">
  <c r="F27" i="10" l="1"/>
  <c r="F16" i="10"/>
  <c r="F29" i="10" l="1"/>
  <c r="D8" i="2" s="1"/>
  <c r="F30" i="7"/>
  <c r="D7" i="2" s="1"/>
  <c r="F17" i="5"/>
  <c r="D9" i="2" s="1"/>
  <c r="F28" i="9" l="1"/>
  <c r="D10" i="2" s="1"/>
  <c r="F62" i="8"/>
  <c r="D11" i="2" s="1"/>
  <c r="F19" i="4"/>
  <c r="D5" i="2" s="1"/>
  <c r="F18" i="6"/>
  <c r="D6" i="2" s="1"/>
  <c r="F20" i="3" l="1"/>
  <c r="D4" i="2" s="1"/>
  <c r="D13" i="2" s="1"/>
  <c r="D15" i="2" l="1"/>
  <c r="D17" i="2" s="1"/>
</calcChain>
</file>

<file path=xl/sharedStrings.xml><?xml version="1.0" encoding="utf-8"?>
<sst xmlns="http://schemas.openxmlformats.org/spreadsheetml/2006/main" count="254" uniqueCount="180">
  <si>
    <t>INVESTITOR:</t>
  </si>
  <si>
    <t>OBJEKT:</t>
  </si>
  <si>
    <t>POPIS TEHNOLOŠKE OPREME</t>
  </si>
  <si>
    <t>TEHNOLOŠKA OPREMA - POPIS</t>
  </si>
  <si>
    <t>EUR</t>
  </si>
  <si>
    <t>SKUPAJ TEHNOLOŠKA OPREMA</t>
  </si>
  <si>
    <t>22% DDV</t>
  </si>
  <si>
    <t>SKUPAJ TEHNOLOŠKA OPREMA Z DDV</t>
  </si>
  <si>
    <t>enota</t>
  </si>
  <si>
    <t>št.enot</t>
  </si>
  <si>
    <t>EUR/enota</t>
  </si>
  <si>
    <t>Vsa ponujena oprema mora zajemati dobavo in montažo opreme, vključno z vsemi potrebnimi prenosi in transportom. Upoštevati je potrebno tudi vse potrebne instalacijske priklope.</t>
  </si>
  <si>
    <t>kpl</t>
  </si>
  <si>
    <t>KMETIJSKI INŠTITUT SLOVENIJE</t>
  </si>
  <si>
    <t>Hacquetova ulica 17, 1000 Ljubljana</t>
  </si>
  <si>
    <t>Prenova in preureditev prostorov ter dobava tehnološke opreme za področje spremljanja razvoja ekofiziologije in varstva okolja v sklopu objekta CL kompleksa KIS, Hacquetova ulica 17, Ljubljana</t>
  </si>
  <si>
    <t xml:space="preserve">8_Načrt tehnološke opreme </t>
  </si>
  <si>
    <t>Masna spektromerija z induktivno sklopljeno plazmo (ICP-MS) za določanje težkih kovin v različnih vzorcih (tla, rastlinski vzorci, vino, kmetijski pridelki).</t>
  </si>
  <si>
    <t>Pri ponujeni opremi je potrebno upoštevati določila iz Uredbe o zelenem javnem naročanju (Ur.l. RS št. 102/2011, 18/2012, 24/2012, 64/2012 in 2/2013), ki tangirajo dobavo in montažo TEHNOLOŠKE opreme.</t>
  </si>
  <si>
    <t xml:space="preserve">Fotosintezni sistem – izmenjava plinov in fluorescenca </t>
  </si>
  <si>
    <t>Dobava prenosnega fotosinteznega in fluoroscenčnega   sistema, ki omogoča merjenje fluorescence in izmenjave plinov po isti površini lista s popolnim nadzorom nad okoljskimi spremenljivkami. Vsebuje:, vključno s paketom za nadzor CO2 in svetlobe.  Vsebuje:</t>
  </si>
  <si>
    <t>AC napajalnik</t>
  </si>
  <si>
    <t xml:space="preserve">injektorski sistem, </t>
  </si>
  <si>
    <t>tipalo zunanjih količin,</t>
  </si>
  <si>
    <t>komplet za nadzor razširjenega temperaturnega območja,</t>
  </si>
  <si>
    <t>komplet za spremljanje dihanja insektov 6400-89,</t>
  </si>
  <si>
    <t>svetlobni vir rdeče/modro LED</t>
  </si>
  <si>
    <t>fluorometer,</t>
  </si>
  <si>
    <t>komplet za merjenje pretoka CO2 v tleh,</t>
  </si>
  <si>
    <t>izobraževalni paket,</t>
  </si>
  <si>
    <t>vse kot npr. art. LI-6400XT prenosni FF sistem.</t>
  </si>
  <si>
    <t>BIO MET SISTEM</t>
  </si>
  <si>
    <t>Napredni paket Biomet s 4 komponentnim sistemom za merjenje toplote v tleh ter radiacije s samokalibracijo:</t>
  </si>
  <si>
    <t xml:space="preserve">Radiometer ( kot npr. Kipp &amp; Zonen CNR4). </t>
  </si>
  <si>
    <t>Tipalo za vlago in toploto (kot npr. Vaisala HMP155).</t>
  </si>
  <si>
    <t>Zaščita pred sevanjem (kot npr. RM Young 41005-5) za zgoraj navedeno.</t>
  </si>
  <si>
    <t xml:space="preserve">Tipala za merjenje toplote v tleh s samokalibracijo (kot npr. Hukseflux HFP01SC). </t>
  </si>
  <si>
    <t xml:space="preserve">Sonda za merjenje vlažnosti tal in toplote (kot npr. Stevens Hydra Probe II) </t>
  </si>
  <si>
    <t xml:space="preserve">Količinski senzor (kot npr. LI-COR LI-190SL-50). </t>
  </si>
  <si>
    <t xml:space="preserve">Sonda za merjenje količin padavin (kot npr. Texas Electronics TR-525USW). </t>
  </si>
  <si>
    <t xml:space="preserve">Zbiralnik podatkov (kot npr. Sutron Xlite 9210) z dvema moduloma (10- kanalni). </t>
  </si>
  <si>
    <t>Prirejeno Biomet ohišje 36 x 41 cm (kot. npr. LI-COR)</t>
  </si>
  <si>
    <t xml:space="preserve">Merilnik listne površine in gostote </t>
  </si>
  <si>
    <t>Vključuje dva LAI-2250 optična senzorja s kablom cca 20 m,</t>
  </si>
  <si>
    <t xml:space="preserve">LAI - 2270C krmilno enoto z GPS, </t>
  </si>
  <si>
    <t xml:space="preserve">torbico za dva sistema, </t>
  </si>
  <si>
    <t xml:space="preserve">Hip paket za LAI 2270, </t>
  </si>
  <si>
    <t xml:space="preserve">Windows ® komunikacijsko in analitično programsko opremo, </t>
  </si>
  <si>
    <t xml:space="preserve">serijski kabel RS-232, </t>
  </si>
  <si>
    <t xml:space="preserve">kabel za povezovanje dveh LAI 2270 krmilnih enot. </t>
  </si>
  <si>
    <t>navodila za uporabo,</t>
  </si>
  <si>
    <t>Merilnik območja vključuje 0.1 in 1.0 mm2 resolucijo, serijski RS-232 kabel, USB kabel, Windows ® Software, protiprašni etui, po eden transparenten tekoči trak za 3100TBL in 3100TBU, dve 3100LAMP fluorescentni svetilki, oz. enakovredno.</t>
  </si>
  <si>
    <t>Merilnik vključuje:</t>
  </si>
  <si>
    <t>Sistem za analizo rastlinskega koreninskega sklopa WinRhizo</t>
  </si>
  <si>
    <t>Nadgradnja sistema hiperspektralne analize</t>
  </si>
  <si>
    <t>Za polno funkcionalnost sitema je potrebno obstoječi sistem hiperspektralnanalize nadgraditi z naslednjo opremo:</t>
  </si>
  <si>
    <t>dodatni vir svetlobe (400-250 nm),</t>
  </si>
  <si>
    <t>referenčne plošče za merjenje odboja,</t>
  </si>
  <si>
    <t>pladnji za merjenje odboja vzorcev</t>
  </si>
  <si>
    <t>(kot. npr. Zenith in Spectralon ali Black hole dish),</t>
  </si>
  <si>
    <t>diskovno polje za hranjenje podatkov snemanja (24 TB).</t>
  </si>
  <si>
    <t>Laboratorijski del:</t>
  </si>
  <si>
    <t>Terenska nadgradnja opreme:</t>
  </si>
  <si>
    <t>ploščad za uporabo hiperspektralnega sistema na traktorju, ki omogoča snemanje s čelne in bočne strani, ki zajema:</t>
  </si>
  <si>
    <t>protivibracijska ploščad</t>
  </si>
  <si>
    <t>terenski in tablični računalnik</t>
  </si>
  <si>
    <t>refrenčno ploščo za merjenje odboja na terenu</t>
  </si>
  <si>
    <t>za letalsko snemanje:</t>
  </si>
  <si>
    <t xml:space="preserve">protivibracijska plošča za zmanjšanje vibracij ob snemanju </t>
  </si>
  <si>
    <t xml:space="preserve">letalski prenosni računalnik za zajem snemanja </t>
  </si>
  <si>
    <t>Večnamenski DRON s HD kamero</t>
  </si>
  <si>
    <t xml:space="preserve">HD kamera </t>
  </si>
  <si>
    <t>4GB SD kartica</t>
  </si>
  <si>
    <t>z vgrajeno HD kamero.</t>
  </si>
  <si>
    <t>LiPo batterija</t>
  </si>
  <si>
    <t>z možnostjo lebdenja na mestu, natančnost po vertikali 0,8 m, natačnost po horizonatli 2,5 m,</t>
  </si>
  <si>
    <t>max hitrost dviganja 6 m/s</t>
  </si>
  <si>
    <t>max hitrost spuščanja 2 m/s</t>
  </si>
  <si>
    <t>max hitrost letenja 15 m/s</t>
  </si>
  <si>
    <t>Quadrocopter z vgrajenim 3 osnim stabilizatorjem,</t>
  </si>
  <si>
    <t>Domet do 300 m.</t>
  </si>
  <si>
    <t>napredni GPS sistem</t>
  </si>
  <si>
    <t xml:space="preserve">efektivna resolucija 14 Mp, </t>
  </si>
  <si>
    <t xml:space="preserve">ločljivost 1080p/30, 1080i/60, 720p/60 </t>
  </si>
  <si>
    <t>Obtočni vodni hladilnik z nadzorom temperature, zračno hlajen,</t>
  </si>
  <si>
    <t>7900 masni analizator z induktivno sklopljeno plazmo, vakuumski sistem, steklen razpršilec, Ni stožci, Shield Torch sistem, kolizijska celica z dovodom He,</t>
  </si>
  <si>
    <t xml:space="preserve">UHMI odatek za vnos vzorca z visoko vsebnostjo primesi, avtomatizacijo metod in delovanje v načinu povišane stabilnosti, </t>
  </si>
  <si>
    <t>napredni način zajema podatkov,</t>
  </si>
  <si>
    <t>testne raztopine za 7500ce</t>
  </si>
  <si>
    <t>raztopini za optimiranje PA, 2x100 ml</t>
  </si>
  <si>
    <t>raztopina za optimiranje ICP-MS instrumenta, 100 ml,</t>
  </si>
  <si>
    <t>10mg/l Li, Y, Ce, Tl, Co v 2% HNO3</t>
  </si>
  <si>
    <t>Gas clean GC-MS set, pritrditvena plošča 1/8" in dva trojna filtra za kisik, vlago in ogljikovodike z indikatorjem izrabe,</t>
  </si>
  <si>
    <t>cev za priklop plinovna ORS, 1/8", 6m, nerjavno jeklo,</t>
  </si>
  <si>
    <t>Inštalacija opreme</t>
  </si>
  <si>
    <t>verifikacija Agilent ICP-MS sistema,</t>
  </si>
  <si>
    <t>verifikacija MassHumter Workstation programske opreme</t>
  </si>
  <si>
    <t>Kvalifikacija instalacije,</t>
  </si>
  <si>
    <t>Uvajanje uporabnika,</t>
  </si>
  <si>
    <t>Izobraževanje za eno osebo</t>
  </si>
  <si>
    <t>nosilnost do 5 kg</t>
  </si>
  <si>
    <t>QUADROCOPTER KOT NPR. DJI Phantom 2 Vision+</t>
  </si>
  <si>
    <t>max čas letenja brez polnjenja cca 25 min.</t>
  </si>
  <si>
    <t>teža od 880 do 960 g</t>
  </si>
  <si>
    <t xml:space="preserve">·       masni analizator tipa enojni kvadrupol, masno območje od 2 do 260 amu, kolizijska/reakcijska celica, RF generator 27MHz, </t>
  </si>
  <si>
    <t>·       odprt vzorčevalni del za enostaven dostop do vzorčevalnega dela in redno vzdrževanje ter čiščenje brez nevarnosti kontaminacije masnega analizatorja in detektorja z vlago iz ozračja,</t>
  </si>
  <si>
    <t>·       računalniška kontrola nastavitve bakle v x – y – z  smereh,  korak 0,1mm, računalniška kontrola pretokov uporabljenih plinov (plazemski, nosilni, kolizijski, ….),</t>
  </si>
  <si>
    <t>·       računalniško podprta avtomatska nastavitev optimiranih parametrov delovanja instrumenta in plazme (autotune),</t>
  </si>
  <si>
    <t>·       odpravljanje večine interferenc s kolizijo, kolizijski plin čisti helij, ena nastavitev pretoka kolizijskega plina za odpravljanje interferenc ne glede na tip vzorcev oz. matriksa,</t>
  </si>
  <si>
    <t>·       trikanalna peristaltična črpalka za dovajanje vzorca in internega standarda ter odvajanje odpada,</t>
  </si>
  <si>
    <t>·       možnost priklopa do dveh dodatnih plinov (vodik, ksenon, amonijak, kisik, …),</t>
  </si>
  <si>
    <t>·       možen vnos vzorca z visokim % raztopljenih trdnih snovi, redčenje s plinom v nastavljivem razmerju in avtomatska nastavitev instrumenta glede na razmerje redčenja,</t>
  </si>
  <si>
    <t>·       meja detekcije z He (ppt) vsaj: As(75) 20, Se(78) 40,</t>
  </si>
  <si>
    <t xml:space="preserve">·       možnost priklopa ICP – MS instrumenta na HPLC in GC separacijski sistem </t>
  </si>
  <si>
    <t xml:space="preserve">·       programske opreme za vodenje instrumenta, zajem in obdelavo podatkov ICP - MS instrumenta, </t>
  </si>
  <si>
    <t>·       računalnik potreben za instalacijo programske opreme, tiskalnik, monitor (2x)</t>
  </si>
  <si>
    <t>·       možnost dogradnje programske opreme s programskim modulom za priklop GC in HPLC opreme ter spremljanje analize po separaciji na kromatografski opremi</t>
  </si>
  <si>
    <t>·       hladilni sistem potreben za delovanje ICP – MS instrumenta,</t>
  </si>
  <si>
    <t>·       avtomatski vzorčevalnik za ICP – MS sistem za vsaj 100 vial,</t>
  </si>
  <si>
    <t>·       instalacija dobavljene opreme in predhodno svetovanje glede priprave prostora pred instalacijo,</t>
  </si>
  <si>
    <t>·       verifikacija dobavljene opreme,</t>
  </si>
  <si>
    <t>·       izvedba osnovnega izobraževanje osebja uporabnikov za redno vzdrževanje opreme in osnovne delo z instalirano opremo (vsaj 16 ur) na mestu inštalacije,</t>
  </si>
  <si>
    <t>·       izvedba naprednega izobraževanje osebja uporabnikov za delo z instalirano opremo izvedeno s strani proizvajalca certificiranega trenerja (vsaj 16 ur) na mestu inštalacije.</t>
  </si>
  <si>
    <t>Podrobnejši opis projektno izbranega artikla:</t>
  </si>
  <si>
    <t>Ponuditi skladno s podrobnejšim opisom oz. enakovredno.</t>
  </si>
  <si>
    <t>Sklop I</t>
  </si>
  <si>
    <t>Sklop II</t>
  </si>
  <si>
    <t>Sklop III</t>
  </si>
  <si>
    <t>Sklop IV</t>
  </si>
  <si>
    <t>Sklop V</t>
  </si>
  <si>
    <t>Sklop VI</t>
  </si>
  <si>
    <t>Sklop VII</t>
  </si>
  <si>
    <r>
      <t>max kotna hitrost 200</t>
    </r>
    <r>
      <rPr>
        <sz val="9"/>
        <rFont val="Calibri"/>
        <family val="2"/>
        <charset val="238"/>
      </rPr>
      <t>°/s</t>
    </r>
  </si>
  <si>
    <r>
      <t>snemalni kot 110</t>
    </r>
    <r>
      <rPr>
        <sz val="9"/>
        <rFont val="Calibri"/>
        <family val="2"/>
        <charset val="238"/>
      </rPr>
      <t>°/85°</t>
    </r>
  </si>
  <si>
    <r>
      <t>·       razpršilna komora hlajena s Peltier členom, nastavljiva temperatura razpršilne komore v območju vsaj od -5</t>
    </r>
    <r>
      <rPr>
        <vertAlign val="superscript"/>
        <sz val="9"/>
        <rFont val="Tahoma"/>
        <family val="2"/>
        <charset val="238"/>
      </rPr>
      <t>o</t>
    </r>
    <r>
      <rPr>
        <sz val="9"/>
        <rFont val="Tahoma"/>
        <family val="2"/>
        <charset val="238"/>
      </rPr>
      <t>C  do 20</t>
    </r>
    <r>
      <rPr>
        <vertAlign val="superscript"/>
        <sz val="9"/>
        <rFont val="Tahoma"/>
        <family val="2"/>
        <charset val="238"/>
      </rPr>
      <t>o</t>
    </r>
    <r>
      <rPr>
        <sz val="9"/>
        <rFont val="Tahoma"/>
        <family val="2"/>
        <charset val="238"/>
      </rPr>
      <t>C,</t>
    </r>
  </si>
  <si>
    <r>
      <t xml:space="preserve">·       linearno dinamično območja – vsaj </t>
    </r>
    <r>
      <rPr>
        <b/>
        <sz val="9"/>
        <rFont val="Tahoma"/>
        <family val="2"/>
        <charset val="238"/>
      </rPr>
      <t>11</t>
    </r>
    <r>
      <rPr>
        <sz val="9"/>
        <rFont val="Tahoma"/>
        <family val="2"/>
        <charset val="238"/>
      </rPr>
      <t xml:space="preserve"> velikostnih razredov (brez spreminjanja ločljivosti masnega analizatorja za povečanje koncentracijskega merilnega območja ali modificiranja vzorčevalnega dela za boljšo občutljivost),</t>
    </r>
  </si>
  <si>
    <t>·       občutljivost vsaj (Mcps/ppm): Li(7) 55, Y(89) 320, Tl (205) 250 ali podobno,</t>
  </si>
  <si>
    <t>·       meja detekcije brez uporabe plina vsaj  (ppt): Be(9) 0,2, In(115) 0,05, Bi(209) 0,08 ali podobno,</t>
  </si>
  <si>
    <r>
      <t xml:space="preserve">·       razmerje oksidov CeO/Ce &lt; </t>
    </r>
    <r>
      <rPr>
        <b/>
        <sz val="9"/>
        <rFont val="Tahoma"/>
        <family val="2"/>
        <charset val="238"/>
      </rPr>
      <t>1,5%</t>
    </r>
    <r>
      <rPr>
        <sz val="9"/>
        <rFont val="Tahoma"/>
        <family val="2"/>
        <charset val="238"/>
      </rPr>
      <t>,</t>
    </r>
  </si>
  <si>
    <r>
      <t>·       razmerje dva krat nabitih delcev Ce</t>
    </r>
    <r>
      <rPr>
        <vertAlign val="superscript"/>
        <sz val="9"/>
        <rFont val="Tahoma"/>
        <family val="2"/>
        <charset val="238"/>
      </rPr>
      <t>2+</t>
    </r>
    <r>
      <rPr>
        <sz val="9"/>
        <rFont val="Tahoma"/>
        <family val="2"/>
        <charset val="238"/>
      </rPr>
      <t>/Ce &lt; 3,0%,</t>
    </r>
  </si>
  <si>
    <t>·       ICP-MS testne raztopine in raztopine za testiranje specifikacij ob instalaciji,</t>
  </si>
  <si>
    <r>
      <rPr>
        <b/>
        <sz val="9"/>
        <rFont val="Tahoma"/>
        <family val="2"/>
        <charset val="238"/>
      </rPr>
      <t>Agilent 7900  ICP-MS</t>
    </r>
    <r>
      <rPr>
        <sz val="9"/>
        <rFont val="Tahoma"/>
        <family val="2"/>
        <charset val="238"/>
      </rPr>
      <t xml:space="preserve"> sistem z ORS:</t>
    </r>
  </si>
  <si>
    <t>Rastni tunel za izvajanje poskusov sušnega stresa</t>
  </si>
  <si>
    <t>Dobava in montaža rastnega tunela z zagotvitvijo kontroliranih rastnih pogojev na prostem (možnost kontrole padavin).</t>
  </si>
  <si>
    <t xml:space="preserve">Enoločni plastenjak s konstrukcijo iz pocinaknih cevi, Stebri cevi  DN60/2 mm, vzdolžne povezave cevi DN35/1,5 mm, zakrivljene. Kritina je folija UVA + EVA (5-letna) - enojna, protikondenzna. Bočna ventilacija se izvede z navijanjem enojne folije. Bočna folija do 0,60 m dvojna, zadnja čelna stranica izvedena kot folijaz odpiranjem celih čel. V prvem polju so v čelni stranici vrata - folija z avtomatskim odpiranjem. </t>
  </si>
  <si>
    <t>Dim. 6,00 x 15,00 m, kovinske tirnice L=30,00 m</t>
  </si>
  <si>
    <t xml:space="preserve">Max. višina plastenjaka  3,80 m, bočna višina 2,30 m  </t>
  </si>
  <si>
    <t>Nosilnost: 120 kg/m2 snega</t>
  </si>
  <si>
    <t>Razdalja med stebri 2,00 m</t>
  </si>
  <si>
    <t>PZR</t>
  </si>
  <si>
    <t>Ljubljana, marec 2015</t>
  </si>
  <si>
    <t>Skupaj oprema:</t>
  </si>
  <si>
    <t xml:space="preserve">Vključno s senzorji osvetlitve, vetra in dežja. </t>
  </si>
  <si>
    <t>Sklop VIII</t>
  </si>
  <si>
    <t>V WhinRhizo sistem je vključeno:</t>
  </si>
  <si>
    <t>RAM DDR3 16 GB</t>
  </si>
  <si>
    <t>trdi disk SSD 250 GB</t>
  </si>
  <si>
    <t xml:space="preserve">4× USB 3.0, priključek za mikrofon, izhod za slušalke; 4× USB 2.0 , RJ-45, DVI-D in VGA , RS-232 Serijski port, 2x HDMI </t>
  </si>
  <si>
    <t>Operacijski sistem Windows 7</t>
  </si>
  <si>
    <t>Monitor: LED zaslon, 27", Svetilnost (cd/m²): 300, Največja ločljivost: 1.920×1.080 dpi, Vhod: D-SUB, HDMI</t>
  </si>
  <si>
    <t>Povezljivost: USB 2.0</t>
  </si>
  <si>
    <t>Skeniranje: Namizni barvni ploski skener CIS</t>
  </si>
  <si>
    <t>Resolucija skeniranja: 4800×4800 dpi</t>
  </si>
  <si>
    <t>Globina barv: 48-bitna</t>
  </si>
  <si>
    <t>Velikost skeniranja: A4</t>
  </si>
  <si>
    <t>Hitrost skeniranja: 10 sekund</t>
  </si>
  <si>
    <t>Hitrost predogleda: 9 sekund</t>
  </si>
  <si>
    <t>Dimenzije: 250×365×39 mm</t>
  </si>
  <si>
    <t>Ostalo: 5 gumbov za hitrejše delo (PDF, PDF Finish, Auto scan, Copy, Sendl), Send to cloud</t>
  </si>
  <si>
    <t>kalibriran optični skener:</t>
  </si>
  <si>
    <t xml:space="preserve">delovna postaja: </t>
  </si>
  <si>
    <t>Procesor Intel core i7</t>
  </si>
  <si>
    <t>Grafična kartica: GeForce GTX 770, 4 GB, PCI-E</t>
  </si>
  <si>
    <t xml:space="preserve">TEHNOLOŠKA OPREMA - POPIS </t>
  </si>
  <si>
    <t>kot npr. Canon optični čitalnik CanoScan LiDE 220, oz. enakovredno</t>
  </si>
  <si>
    <t>Masna spektromerija z induktivno sklopljeno plazmo (ICP-MS) za določanje težkih kovin v različnih vzorcih (tla, rastlinski vzorci, vino, kmetijski pridelki, voda).</t>
  </si>
  <si>
    <t>kvalifikacija inštalacije Agilent ICP-MS sistema,</t>
  </si>
  <si>
    <t>·       na voljo s strani proizvajalca izobražen in certificiran servisni inženir za ponujeni tip/model instrumenta (odzivni čas maksimalno 2 delovna dneva)</t>
  </si>
  <si>
    <t>ICP-MS MassHunter PC komplet, računalnik, zaslon in tiskalnik, Win 7 64 bit, MS Excel, programska oprema MassHunter za zajem in obdelavo podatkov 7900 ICP-MS</t>
  </si>
  <si>
    <t>avtomatski X/Y vzorčevalnik, podstavki 21x50 ml in 180x14 ml vial,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</si>
</sst>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 Negreta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Tahoma Negreta"/>
    </font>
    <font>
      <b/>
      <sz val="10"/>
      <color indexed="8"/>
      <name val="Verdan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Verdana"/>
      <family val="2"/>
      <charset val="238"/>
    </font>
    <font>
      <sz val="9"/>
      <name val="Calibri"/>
      <family val="2"/>
      <charset val="238"/>
    </font>
    <font>
      <vertAlign val="superscript"/>
      <sz val="9"/>
      <name val="Tahoma"/>
      <family val="2"/>
      <charset val="238"/>
    </font>
    <font>
      <b/>
      <sz val="10"/>
      <name val="Verdana"/>
      <family val="2"/>
      <charset val="238"/>
    </font>
    <font>
      <sz val="9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5" fillId="0" borderId="5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1" fontId="9" fillId="0" borderId="5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wrapText="1"/>
    </xf>
    <xf numFmtId="0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right"/>
    </xf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" fontId="10" fillId="0" borderId="4" xfId="0" applyNumberFormat="1" applyFont="1" applyBorder="1" applyAlignment="1">
      <alignment vertical="top"/>
    </xf>
    <xf numFmtId="1" fontId="11" fillId="0" borderId="5" xfId="0" applyNumberFormat="1" applyFont="1" applyBorder="1" applyAlignment="1">
      <alignment vertical="top" wrapText="1"/>
    </xf>
    <xf numFmtId="1" fontId="11" fillId="0" borderId="5" xfId="0" applyNumberFormat="1" applyFont="1" applyBorder="1" applyAlignment="1">
      <alignment horizontal="left" wrapText="1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/>
    </xf>
    <xf numFmtId="0" fontId="10" fillId="0" borderId="5" xfId="0" applyNumberFormat="1" applyFont="1" applyFill="1" applyBorder="1" applyAlignment="1">
      <alignment vertical="top" wrapText="1"/>
    </xf>
    <xf numFmtId="1" fontId="10" fillId="0" borderId="5" xfId="0" applyNumberFormat="1" applyFont="1" applyFill="1" applyBorder="1" applyAlignment="1">
      <alignment horizontal="left" vertical="top"/>
    </xf>
    <xf numFmtId="4" fontId="10" fillId="0" borderId="5" xfId="0" applyNumberFormat="1" applyFont="1" applyFill="1" applyBorder="1" applyAlignment="1">
      <alignment horizontal="left" vertical="top"/>
    </xf>
    <xf numFmtId="4" fontId="10" fillId="0" borderId="5" xfId="0" applyNumberFormat="1" applyFont="1" applyFill="1" applyBorder="1" applyAlignment="1">
      <alignment horizontal="right" vertical="top"/>
    </xf>
    <xf numFmtId="1" fontId="10" fillId="0" borderId="5" xfId="0" applyNumberFormat="1" applyFont="1" applyFill="1" applyBorder="1" applyAlignment="1">
      <alignment vertical="top"/>
    </xf>
    <xf numFmtId="1" fontId="10" fillId="0" borderId="6" xfId="0" applyNumberFormat="1" applyFont="1" applyFill="1" applyBorder="1" applyAlignment="1">
      <alignment vertical="top"/>
    </xf>
    <xf numFmtId="0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4" xfId="0" applyNumberFormat="1" applyFont="1" applyBorder="1" applyAlignment="1">
      <alignment vertical="top"/>
    </xf>
    <xf numFmtId="0" fontId="10" fillId="0" borderId="0" xfId="0" applyFont="1" applyAlignment="1">
      <alignment horizontal="left" vertical="top" wrapText="1"/>
    </xf>
    <xf numFmtId="0" fontId="10" fillId="0" borderId="5" xfId="0" applyNumberFormat="1" applyFont="1" applyBorder="1" applyAlignment="1">
      <alignment vertical="top" wrapText="1"/>
    </xf>
    <xf numFmtId="4" fontId="11" fillId="0" borderId="0" xfId="0" applyNumberFormat="1" applyFont="1" applyAlignment="1">
      <alignment vertical="top" wrapText="1"/>
    </xf>
    <xf numFmtId="1" fontId="11" fillId="0" borderId="5" xfId="0" applyNumberFormat="1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1" fillId="0" borderId="5" xfId="0" applyNumberFormat="1" applyFont="1" applyBorder="1" applyAlignment="1">
      <alignment horizontal="left" vertical="top" wrapText="1" indent="1"/>
    </xf>
    <xf numFmtId="1" fontId="10" fillId="0" borderId="5" xfId="0" applyNumberFormat="1" applyFont="1" applyBorder="1" applyAlignment="1">
      <alignment vertical="top"/>
    </xf>
    <xf numFmtId="0" fontId="11" fillId="0" borderId="10" xfId="0" applyNumberFormat="1" applyFont="1" applyBorder="1" applyAlignment="1">
      <alignment horizontal="left" vertical="top" wrapText="1" indent="1"/>
    </xf>
    <xf numFmtId="1" fontId="11" fillId="0" borderId="10" xfId="0" applyNumberFormat="1" applyFont="1" applyBorder="1" applyAlignment="1">
      <alignment horizontal="left" wrapText="1"/>
    </xf>
    <xf numFmtId="1" fontId="11" fillId="0" borderId="10" xfId="0" applyNumberFormat="1" applyFont="1" applyBorder="1" applyAlignment="1">
      <alignment horizontal="left"/>
    </xf>
    <xf numFmtId="4" fontId="11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/>
    </xf>
    <xf numFmtId="0" fontId="11" fillId="0" borderId="5" xfId="0" applyNumberFormat="1" applyFont="1" applyBorder="1" applyAlignment="1">
      <alignment horizontal="left" wrapText="1"/>
    </xf>
    <xf numFmtId="0" fontId="11" fillId="0" borderId="5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0" fontId="11" fillId="0" borderId="5" xfId="0" applyFont="1" applyBorder="1" applyAlignment="1">
      <alignment horizontal="left" vertical="top" wrapText="1" indent="1"/>
    </xf>
    <xf numFmtId="4" fontId="11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0" fontId="11" fillId="0" borderId="10" xfId="0" applyFont="1" applyBorder="1" applyAlignment="1">
      <alignment horizontal="left" vertical="top" wrapText="1" indent="1"/>
    </xf>
    <xf numFmtId="0" fontId="11" fillId="0" borderId="10" xfId="0" applyNumberFormat="1" applyFont="1" applyBorder="1" applyAlignment="1">
      <alignment horizontal="left" wrapText="1"/>
    </xf>
    <xf numFmtId="4" fontId="11" fillId="0" borderId="10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wrapText="1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 indent="1"/>
    </xf>
    <xf numFmtId="0" fontId="11" fillId="0" borderId="10" xfId="0" applyNumberFormat="1" applyFont="1" applyBorder="1" applyAlignment="1">
      <alignment vertical="top" wrapText="1"/>
    </xf>
    <xf numFmtId="4" fontId="11" fillId="0" borderId="0" xfId="0" applyNumberFormat="1" applyFont="1" applyAlignment="1">
      <alignment horizontal="right" wrapText="1"/>
    </xf>
    <xf numFmtId="0" fontId="12" fillId="0" borderId="0" xfId="0" applyFont="1" applyAlignment="1">
      <alignment vertical="top" wrapText="1"/>
    </xf>
    <xf numFmtId="0" fontId="11" fillId="0" borderId="11" xfId="0" applyNumberFormat="1" applyFont="1" applyBorder="1" applyAlignment="1">
      <alignment vertical="top" wrapText="1"/>
    </xf>
    <xf numFmtId="0" fontId="11" fillId="0" borderId="11" xfId="0" applyNumberFormat="1" applyFont="1" applyBorder="1" applyAlignment="1">
      <alignment horizontal="left" wrapText="1"/>
    </xf>
    <xf numFmtId="4" fontId="10" fillId="0" borderId="11" xfId="0" applyNumberFormat="1" applyFont="1" applyBorder="1" applyAlignment="1">
      <alignment horizontal="right" wrapText="1"/>
    </xf>
    <xf numFmtId="0" fontId="10" fillId="0" borderId="4" xfId="0" applyNumberFormat="1" applyFont="1" applyBorder="1" applyAlignment="1">
      <alignment horizontal="left" vertical="top"/>
    </xf>
    <xf numFmtId="0" fontId="10" fillId="0" borderId="5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5" fillId="0" borderId="0" xfId="0" applyNumberFormat="1" applyFont="1" applyAlignment="1">
      <alignment vertical="top" wrapText="1"/>
    </xf>
    <xf numFmtId="0" fontId="10" fillId="0" borderId="5" xfId="0" applyFont="1" applyBorder="1" applyAlignment="1">
      <alignment horizontal="justify" vertical="top" wrapText="1"/>
    </xf>
    <xf numFmtId="0" fontId="11" fillId="0" borderId="5" xfId="0" applyNumberFormat="1" applyFont="1" applyFill="1" applyBorder="1" applyAlignment="1">
      <alignment vertical="top" wrapText="1"/>
    </xf>
    <xf numFmtId="0" fontId="16" fillId="0" borderId="5" xfId="0" applyNumberFormat="1" applyFont="1" applyBorder="1" applyAlignment="1">
      <alignment horizontal="left" wrapText="1"/>
    </xf>
    <xf numFmtId="4" fontId="16" fillId="0" borderId="5" xfId="0" applyNumberFormat="1" applyFont="1" applyBorder="1" applyAlignment="1">
      <alignment horizontal="left" wrapText="1"/>
    </xf>
    <xf numFmtId="4" fontId="16" fillId="0" borderId="5" xfId="0" applyNumberFormat="1" applyFont="1" applyBorder="1" applyAlignment="1">
      <alignment horizontal="right" wrapText="1"/>
    </xf>
    <xf numFmtId="0" fontId="16" fillId="0" borderId="5" xfId="0" applyNumberFormat="1" applyFont="1" applyBorder="1" applyAlignment="1">
      <alignment horizontal="left" vertical="top" wrapText="1" indent="1"/>
    </xf>
    <xf numFmtId="0" fontId="16" fillId="0" borderId="5" xfId="0" applyNumberFormat="1" applyFont="1" applyBorder="1" applyAlignment="1">
      <alignment horizontal="left" vertical="top" wrapText="1" indent="2"/>
    </xf>
    <xf numFmtId="0" fontId="16" fillId="0" borderId="5" xfId="0" applyFont="1" applyBorder="1" applyAlignment="1">
      <alignment horizontal="left" vertical="top" wrapText="1" indent="2"/>
    </xf>
    <xf numFmtId="0" fontId="16" fillId="0" borderId="10" xfId="0" applyNumberFormat="1" applyFont="1" applyBorder="1" applyAlignment="1">
      <alignment vertical="top" wrapText="1"/>
    </xf>
    <xf numFmtId="0" fontId="16" fillId="0" borderId="10" xfId="0" applyNumberFormat="1" applyFont="1" applyBorder="1" applyAlignment="1">
      <alignment horizontal="left" wrapText="1"/>
    </xf>
    <xf numFmtId="4" fontId="16" fillId="0" borderId="10" xfId="0" applyNumberFormat="1" applyFont="1" applyBorder="1" applyAlignment="1">
      <alignment horizontal="lef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5" xfId="0" applyNumberFormat="1" applyFont="1" applyBorder="1" applyAlignment="1">
      <alignment vertical="top" wrapText="1"/>
    </xf>
    <xf numFmtId="0" fontId="11" fillId="0" borderId="0" xfId="0" applyNumberFormat="1" applyFont="1" applyAlignment="1">
      <alignment horizontal="left" vertical="top" wrapText="1"/>
    </xf>
    <xf numFmtId="4" fontId="11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1" fontId="10" fillId="2" borderId="1" xfId="0" applyNumberFormat="1" applyFont="1" applyFill="1" applyBorder="1" applyAlignment="1" applyProtection="1">
      <alignment horizontal="left" vertical="top"/>
    </xf>
    <xf numFmtId="0" fontId="5" fillId="2" borderId="2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/>
    </xf>
    <xf numFmtId="1" fontId="10" fillId="0" borderId="4" xfId="0" applyNumberFormat="1" applyFont="1" applyBorder="1" applyAlignment="1" applyProtection="1">
      <alignment horizontal="left" vertical="top"/>
    </xf>
    <xf numFmtId="1" fontId="5" fillId="0" borderId="5" xfId="0" applyNumberFormat="1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center" vertical="top"/>
    </xf>
    <xf numFmtId="0" fontId="1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0" fillId="0" borderId="4" xfId="0" applyNumberFormat="1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1" fontId="10" fillId="0" borderId="4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wrapText="1"/>
    </xf>
    <xf numFmtId="1" fontId="5" fillId="0" borderId="5" xfId="0" applyNumberFormat="1" applyFont="1" applyBorder="1" applyAlignment="1" applyProtection="1">
      <alignment horizontal="center"/>
    </xf>
    <xf numFmtId="0" fontId="10" fillId="2" borderId="4" xfId="0" applyNumberFormat="1" applyFont="1" applyFill="1" applyBorder="1" applyAlignment="1" applyProtection="1">
      <alignment horizontal="left" vertical="top"/>
    </xf>
    <xf numFmtId="0" fontId="5" fillId="2" borderId="5" xfId="0" applyNumberFormat="1" applyFont="1" applyFill="1" applyBorder="1" applyAlignment="1" applyProtection="1">
      <alignment vertical="top" wrapText="1"/>
    </xf>
    <xf numFmtId="4" fontId="5" fillId="2" borderId="5" xfId="0" applyNumberFormat="1" applyFont="1" applyFill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vertical="top" wrapText="1"/>
    </xf>
    <xf numFmtId="1" fontId="10" fillId="2" borderId="4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vertical="top" wrapText="1"/>
    </xf>
    <xf numFmtId="4" fontId="11" fillId="4" borderId="5" xfId="0" applyNumberFormat="1" applyFont="1" applyFill="1" applyBorder="1" applyAlignment="1" applyProtection="1">
      <alignment horizontal="left"/>
      <protection locked="0"/>
    </xf>
    <xf numFmtId="4" fontId="16" fillId="4" borderId="5" xfId="0" applyNumberFormat="1" applyFont="1" applyFill="1" applyBorder="1" applyAlignment="1" applyProtection="1">
      <alignment horizontal="left"/>
      <protection locked="0"/>
    </xf>
    <xf numFmtId="4" fontId="11" fillId="4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33CCCC"/>
      <rgbColor rgb="FFFFFFFF"/>
      <rgbColor rgb="FFC0C0C0"/>
      <rgbColor rgb="FFBFBFBF"/>
      <rgbColor rgb="FFFFE061"/>
      <rgbColor rgb="FF9CE159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22" zoomScaleNormal="100" zoomScaleSheetLayoutView="100" workbookViewId="0"/>
  </sheetViews>
  <sheetFormatPr defaultColWidth="6.59765625" defaultRowHeight="14.45" customHeight="1"/>
  <cols>
    <col min="1" max="1" width="1.796875" style="1" customWidth="1"/>
    <col min="2" max="2" width="4.296875" style="1" customWidth="1"/>
    <col min="3" max="3" width="45.8984375" style="1" customWidth="1"/>
    <col min="4" max="4" width="6.09765625" style="1" customWidth="1"/>
    <col min="5" max="5" width="2.5" style="1" customWidth="1"/>
    <col min="6" max="256" width="6.59765625" style="1" customWidth="1"/>
  </cols>
  <sheetData>
    <row r="1" spans="1:256" ht="16.899999999999999" customHeight="1">
      <c r="A1" s="2"/>
      <c r="B1" s="3"/>
      <c r="C1" s="3"/>
      <c r="D1" s="3"/>
      <c r="E1" s="3"/>
      <c r="F1" s="4"/>
    </row>
    <row r="2" spans="1:256" ht="16.899999999999999" customHeight="1">
      <c r="A2" s="5"/>
      <c r="B2" s="6"/>
      <c r="C2" s="7"/>
      <c r="D2" s="6"/>
      <c r="E2" s="6"/>
      <c r="F2" s="8"/>
    </row>
    <row r="3" spans="1:256" ht="16.899999999999999" customHeight="1">
      <c r="A3" s="5"/>
      <c r="B3" s="6"/>
      <c r="C3" s="9" t="s">
        <v>0</v>
      </c>
      <c r="D3" s="6"/>
      <c r="E3" s="6"/>
      <c r="F3" s="8"/>
    </row>
    <row r="4" spans="1:256" ht="16.899999999999999" customHeight="1">
      <c r="A4" s="5"/>
      <c r="B4" s="6"/>
      <c r="C4" s="6"/>
      <c r="D4" s="6"/>
      <c r="E4" s="6"/>
      <c r="F4" s="8"/>
    </row>
    <row r="5" spans="1:256" ht="16.899999999999999" customHeight="1">
      <c r="A5" s="5"/>
      <c r="B5" s="6"/>
      <c r="C5" s="10" t="s">
        <v>13</v>
      </c>
      <c r="D5" s="6"/>
      <c r="E5" s="6"/>
      <c r="F5" s="8"/>
    </row>
    <row r="6" spans="1:256" ht="16.899999999999999" customHeight="1">
      <c r="A6" s="5"/>
      <c r="B6" s="6"/>
      <c r="C6" s="20" t="s">
        <v>14</v>
      </c>
      <c r="D6" s="6"/>
      <c r="E6" s="6"/>
      <c r="F6" s="8"/>
    </row>
    <row r="7" spans="1:256" ht="16.899999999999999" customHeight="1">
      <c r="A7" s="5"/>
      <c r="B7" s="6"/>
      <c r="C7" s="20"/>
      <c r="D7" s="6"/>
      <c r="E7" s="6"/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6.899999999999999" customHeight="1">
      <c r="A8" s="5"/>
      <c r="B8" s="6"/>
      <c r="C8" s="9" t="s">
        <v>1</v>
      </c>
      <c r="D8" s="6"/>
      <c r="E8" s="6"/>
      <c r="F8" s="8"/>
    </row>
    <row r="9" spans="1:256" ht="16.899999999999999" customHeight="1">
      <c r="A9" s="5"/>
      <c r="B9" s="6"/>
      <c r="C9" s="6"/>
      <c r="D9" s="6"/>
      <c r="E9" s="6"/>
      <c r="F9" s="8"/>
    </row>
    <row r="10" spans="1:256" ht="98.45" customHeight="1">
      <c r="A10" s="5"/>
      <c r="B10" s="6"/>
      <c r="C10" s="21" t="s">
        <v>15</v>
      </c>
      <c r="D10" s="6"/>
      <c r="E10" s="6"/>
      <c r="F10" s="8"/>
    </row>
    <row r="11" spans="1:256" ht="16.899999999999999" customHeight="1">
      <c r="A11" s="5"/>
      <c r="B11" s="6"/>
      <c r="C11" s="21"/>
      <c r="D11" s="6"/>
      <c r="E11" s="6"/>
      <c r="F11" s="8"/>
    </row>
    <row r="12" spans="1:256" ht="16.899999999999999" customHeight="1">
      <c r="A12" s="5"/>
      <c r="B12" s="6"/>
      <c r="C12" s="20"/>
      <c r="D12" s="6"/>
      <c r="E12" s="6"/>
      <c r="F12" s="8"/>
    </row>
    <row r="13" spans="1:256" ht="16.899999999999999" customHeight="1">
      <c r="A13" s="5"/>
      <c r="B13" s="6"/>
      <c r="C13" s="6"/>
      <c r="D13" s="6"/>
      <c r="E13" s="6"/>
      <c r="F13" s="8"/>
    </row>
    <row r="14" spans="1:256" ht="16.899999999999999" customHeight="1">
      <c r="A14" s="5"/>
      <c r="B14" s="6"/>
      <c r="C14" s="10" t="s">
        <v>16</v>
      </c>
      <c r="D14" s="6"/>
      <c r="E14" s="6"/>
      <c r="F14" s="8"/>
    </row>
    <row r="15" spans="1:256" ht="16.899999999999999" customHeight="1">
      <c r="A15" s="5"/>
      <c r="B15" s="6"/>
      <c r="C15" s="6"/>
      <c r="D15" s="6"/>
      <c r="E15" s="6"/>
      <c r="F15" s="8"/>
    </row>
    <row r="16" spans="1:256" ht="16.899999999999999" customHeight="1">
      <c r="A16" s="5"/>
      <c r="B16" s="6"/>
      <c r="C16" s="10" t="s">
        <v>2</v>
      </c>
      <c r="D16" s="6"/>
      <c r="E16" s="6"/>
      <c r="F16" s="8"/>
    </row>
    <row r="17" spans="1:6" ht="16.899999999999999" customHeight="1">
      <c r="A17" s="5"/>
      <c r="B17" s="6"/>
      <c r="C17" s="6" t="s">
        <v>149</v>
      </c>
      <c r="D17" s="6"/>
      <c r="E17" s="6"/>
      <c r="F17" s="8"/>
    </row>
    <row r="18" spans="1:6" ht="16.899999999999999" customHeight="1">
      <c r="A18" s="5"/>
      <c r="B18" s="6"/>
      <c r="C18" s="6"/>
      <c r="D18" s="6"/>
      <c r="E18" s="6"/>
      <c r="F18" s="8"/>
    </row>
    <row r="19" spans="1:6" ht="16.899999999999999" customHeight="1">
      <c r="A19" s="5"/>
      <c r="B19" s="6"/>
      <c r="C19" s="7"/>
      <c r="D19" s="6"/>
      <c r="E19" s="6"/>
      <c r="F19" s="8"/>
    </row>
    <row r="20" spans="1:6" ht="16.899999999999999" customHeight="1">
      <c r="A20" s="5"/>
      <c r="B20" s="6"/>
      <c r="C20" s="6"/>
      <c r="D20" s="6"/>
      <c r="E20" s="6"/>
      <c r="F20" s="8"/>
    </row>
    <row r="21" spans="1:6" ht="16.899999999999999" customHeight="1">
      <c r="A21" s="5"/>
      <c r="B21" s="6"/>
      <c r="C21" s="6"/>
      <c r="D21" s="6"/>
      <c r="E21" s="6"/>
      <c r="F21" s="8"/>
    </row>
    <row r="22" spans="1:6" ht="19.899999999999999" customHeight="1">
      <c r="A22" s="5"/>
      <c r="B22" s="7"/>
      <c r="C22" s="7"/>
      <c r="D22" s="7"/>
      <c r="E22" s="7"/>
      <c r="F22" s="11"/>
    </row>
    <row r="23" spans="1:6" ht="19.899999999999999" customHeight="1">
      <c r="A23" s="5"/>
      <c r="B23" s="7"/>
      <c r="C23" s="7"/>
      <c r="D23" s="7"/>
      <c r="E23" s="7"/>
      <c r="F23" s="11"/>
    </row>
    <row r="24" spans="1:6" ht="19.899999999999999" customHeight="1">
      <c r="A24" s="5"/>
      <c r="B24" s="7"/>
      <c r="C24" s="7"/>
      <c r="D24" s="7"/>
      <c r="E24" s="7"/>
      <c r="F24" s="11"/>
    </row>
    <row r="25" spans="1:6" ht="19.899999999999999" customHeight="1">
      <c r="A25" s="5"/>
      <c r="B25" s="7"/>
      <c r="C25" s="7"/>
      <c r="D25" s="7"/>
      <c r="E25" s="7"/>
      <c r="F25" s="11"/>
    </row>
    <row r="26" spans="1:6" ht="19.899999999999999" customHeight="1">
      <c r="A26" s="5"/>
      <c r="B26" s="7"/>
      <c r="C26" s="7"/>
      <c r="D26" s="7"/>
      <c r="E26" s="7"/>
      <c r="F26" s="11"/>
    </row>
    <row r="27" spans="1:6" ht="19.899999999999999" customHeight="1">
      <c r="A27" s="5"/>
      <c r="B27" s="7"/>
      <c r="C27" s="14" t="s">
        <v>150</v>
      </c>
      <c r="D27" s="7"/>
      <c r="E27" s="7"/>
      <c r="F27" s="11"/>
    </row>
    <row r="28" spans="1:6" ht="14.45" customHeight="1">
      <c r="A28" s="12"/>
      <c r="B28" s="13"/>
      <c r="D28" s="13"/>
      <c r="E28" s="13"/>
      <c r="F28" s="15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opLeftCell="A58" zoomScale="96" zoomScaleNormal="96" workbookViewId="0">
      <selection activeCell="E62" sqref="E62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</row>
    <row r="2" spans="1:254">
      <c r="A2" s="50"/>
      <c r="B2" s="50"/>
    </row>
    <row r="3" spans="1:254">
      <c r="A3" s="50"/>
      <c r="B3" s="50"/>
    </row>
    <row r="4" spans="1:254" s="79" customFormat="1" ht="45">
      <c r="A4" s="39"/>
      <c r="B4" s="51" t="s">
        <v>11</v>
      </c>
      <c r="E4" s="80"/>
      <c r="F4" s="7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</row>
    <row r="5" spans="1:254" s="79" customFormat="1" ht="45">
      <c r="A5" s="39"/>
      <c r="B5" s="51" t="s">
        <v>18</v>
      </c>
      <c r="E5" s="80"/>
      <c r="F5" s="7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8" spans="1:254" s="79" customFormat="1" ht="45">
      <c r="A8" s="98" t="s">
        <v>153</v>
      </c>
      <c r="B8" s="40" t="s">
        <v>175</v>
      </c>
      <c r="E8" s="80"/>
      <c r="F8" s="7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spans="1:254" s="79" customFormat="1">
      <c r="A9" s="99"/>
      <c r="B9" s="40"/>
      <c r="E9" s="80"/>
      <c r="F9" s="7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spans="1:254" s="79" customFormat="1" ht="33.75">
      <c r="A10" s="99"/>
      <c r="B10" s="100" t="s">
        <v>104</v>
      </c>
      <c r="E10" s="80"/>
      <c r="F10" s="7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spans="1:254" s="79" customFormat="1" ht="45">
      <c r="A11" s="99"/>
      <c r="B11" s="100" t="s">
        <v>105</v>
      </c>
      <c r="E11" s="80"/>
      <c r="F11" s="7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spans="1:254" s="79" customFormat="1" ht="33.75">
      <c r="A12" s="99"/>
      <c r="B12" s="100" t="s">
        <v>106</v>
      </c>
      <c r="E12" s="80"/>
      <c r="F12" s="7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spans="1:254" s="79" customFormat="1" ht="33.75">
      <c r="A13" s="99"/>
      <c r="B13" s="100" t="s">
        <v>107</v>
      </c>
      <c r="E13" s="80"/>
      <c r="F13" s="7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spans="1:254" s="79" customFormat="1" ht="45">
      <c r="A14" s="99"/>
      <c r="B14" s="100" t="s">
        <v>108</v>
      </c>
      <c r="E14" s="80"/>
      <c r="F14" s="7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spans="1:254" s="79" customFormat="1" ht="35.25">
      <c r="A15" s="99"/>
      <c r="B15" s="100" t="s">
        <v>134</v>
      </c>
      <c r="E15" s="80"/>
      <c r="F15" s="7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spans="1:254" s="79" customFormat="1" ht="22.5">
      <c r="A16" s="99"/>
      <c r="B16" s="100" t="s">
        <v>109</v>
      </c>
      <c r="E16" s="80"/>
      <c r="F16" s="7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spans="1:254" s="79" customFormat="1" ht="22.5">
      <c r="A17" s="99"/>
      <c r="B17" s="100" t="s">
        <v>110</v>
      </c>
      <c r="E17" s="80"/>
      <c r="F17" s="7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79" customFormat="1" ht="45">
      <c r="A18" s="99"/>
      <c r="B18" s="100" t="s">
        <v>111</v>
      </c>
      <c r="E18" s="80"/>
      <c r="F18" s="7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79" customFormat="1" ht="56.25">
      <c r="A19" s="99"/>
      <c r="B19" s="100" t="s">
        <v>135</v>
      </c>
      <c r="E19" s="80"/>
      <c r="F19" s="7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</row>
    <row r="20" spans="1:254" s="79" customFormat="1" ht="22.5">
      <c r="A20" s="99"/>
      <c r="B20" s="100" t="s">
        <v>136</v>
      </c>
      <c r="E20" s="80"/>
      <c r="F20" s="7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</row>
    <row r="21" spans="1:254" s="79" customFormat="1" ht="22.5">
      <c r="A21" s="99"/>
      <c r="B21" s="100" t="s">
        <v>137</v>
      </c>
      <c r="E21" s="80"/>
      <c r="F21" s="7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</row>
    <row r="22" spans="1:254" s="79" customFormat="1" ht="22.5">
      <c r="A22" s="99"/>
      <c r="B22" s="100" t="s">
        <v>112</v>
      </c>
      <c r="E22" s="80"/>
      <c r="F22" s="7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</row>
    <row r="23" spans="1:254" s="79" customFormat="1">
      <c r="A23" s="99"/>
      <c r="B23" s="100" t="s">
        <v>138</v>
      </c>
      <c r="E23" s="80"/>
      <c r="F23" s="78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</row>
    <row r="24" spans="1:254" s="79" customFormat="1" ht="12.75">
      <c r="A24" s="99"/>
      <c r="B24" s="100" t="s">
        <v>139</v>
      </c>
      <c r="E24" s="80"/>
      <c r="F24" s="7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</row>
    <row r="25" spans="1:254" s="79" customFormat="1" ht="22.5">
      <c r="A25" s="99"/>
      <c r="B25" s="100" t="s">
        <v>113</v>
      </c>
      <c r="E25" s="80"/>
      <c r="F25" s="7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</row>
    <row r="26" spans="1:254" s="79" customFormat="1" ht="22.5">
      <c r="A26" s="99"/>
      <c r="B26" s="100" t="s">
        <v>114</v>
      </c>
      <c r="E26" s="80"/>
      <c r="F26" s="7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</row>
    <row r="27" spans="1:254" s="79" customFormat="1" ht="22.5">
      <c r="A27" s="99"/>
      <c r="B27" s="100" t="s">
        <v>115</v>
      </c>
      <c r="E27" s="80"/>
      <c r="F27" s="78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</row>
    <row r="28" spans="1:254" s="79" customFormat="1" ht="45">
      <c r="A28" s="99"/>
      <c r="B28" s="100" t="s">
        <v>116</v>
      </c>
      <c r="E28" s="80"/>
      <c r="F28" s="7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</row>
    <row r="29" spans="1:254" s="79" customFormat="1" ht="22.5">
      <c r="A29" s="39"/>
      <c r="B29" s="100" t="s">
        <v>117</v>
      </c>
      <c r="E29" s="80"/>
      <c r="F29" s="7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</row>
    <row r="30" spans="1:254" s="79" customFormat="1" ht="22.5">
      <c r="A30" s="39"/>
      <c r="B30" s="100" t="s">
        <v>118</v>
      </c>
      <c r="E30" s="80"/>
      <c r="F30" s="7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</row>
    <row r="31" spans="1:254" s="79" customFormat="1" ht="22.5">
      <c r="A31" s="39"/>
      <c r="B31" s="100" t="s">
        <v>140</v>
      </c>
      <c r="E31" s="80"/>
      <c r="F31" s="78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</row>
    <row r="32" spans="1:254" s="79" customFormat="1" ht="22.5">
      <c r="A32" s="39"/>
      <c r="B32" s="100" t="s">
        <v>119</v>
      </c>
      <c r="E32" s="80"/>
      <c r="F32" s="7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</row>
    <row r="33" spans="1:254" s="79" customFormat="1">
      <c r="A33" s="39"/>
      <c r="B33" s="100" t="s">
        <v>120</v>
      </c>
      <c r="E33" s="80"/>
      <c r="F33" s="7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</row>
    <row r="34" spans="1:254" s="79" customFormat="1" ht="45">
      <c r="A34" s="39"/>
      <c r="B34" s="100" t="s">
        <v>121</v>
      </c>
      <c r="E34" s="80"/>
      <c r="F34" s="78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</row>
    <row r="35" spans="1:254" s="79" customFormat="1" ht="45">
      <c r="A35" s="39"/>
      <c r="B35" s="100" t="s">
        <v>122</v>
      </c>
      <c r="E35" s="80"/>
      <c r="F35" s="78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</row>
    <row r="36" spans="1:254" s="79" customFormat="1" ht="33.75">
      <c r="A36" s="39"/>
      <c r="B36" s="100" t="s">
        <v>177</v>
      </c>
      <c r="E36" s="80"/>
      <c r="F36" s="7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</row>
    <row r="38" spans="1:254" s="79" customFormat="1">
      <c r="A38" s="39"/>
      <c r="B38" s="49" t="s">
        <v>123</v>
      </c>
      <c r="E38" s="80"/>
      <c r="F38" s="78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</row>
    <row r="39" spans="1:254" s="79" customFormat="1">
      <c r="A39" s="39"/>
      <c r="B39" s="49" t="s">
        <v>141</v>
      </c>
      <c r="E39" s="80"/>
      <c r="F39" s="78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</row>
    <row r="40" spans="1:254" s="79" customFormat="1" ht="33.75">
      <c r="A40" s="39"/>
      <c r="B40" s="50" t="s">
        <v>85</v>
      </c>
      <c r="E40" s="80"/>
      <c r="F40" s="7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</row>
    <row r="41" spans="1:254" s="79" customFormat="1" ht="33.75">
      <c r="A41" s="39"/>
      <c r="B41" s="49" t="s">
        <v>86</v>
      </c>
      <c r="E41" s="80"/>
      <c r="F41" s="7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</row>
    <row r="42" spans="1:254" s="79" customFormat="1">
      <c r="A42" s="39"/>
      <c r="B42" s="49" t="s">
        <v>87</v>
      </c>
      <c r="E42" s="80"/>
      <c r="F42" s="7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</row>
    <row r="43" spans="1:254" s="79" customFormat="1" ht="33.75">
      <c r="A43" s="39"/>
      <c r="B43" s="49" t="s">
        <v>178</v>
      </c>
      <c r="E43" s="80"/>
      <c r="F43" s="78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4" s="79" customFormat="1" ht="22.5">
      <c r="A44" s="39"/>
      <c r="B44" s="49" t="s">
        <v>84</v>
      </c>
      <c r="E44" s="80"/>
      <c r="F44" s="7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</row>
    <row r="45" spans="1:254" s="79" customFormat="1" ht="22.5">
      <c r="A45" s="39"/>
      <c r="B45" s="49" t="s">
        <v>179</v>
      </c>
      <c r="E45" s="80"/>
      <c r="F45" s="78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</row>
    <row r="46" spans="1:254" s="79" customFormat="1">
      <c r="A46" s="39"/>
      <c r="B46" s="49" t="s">
        <v>88</v>
      </c>
      <c r="E46" s="80"/>
      <c r="F46" s="78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</row>
    <row r="47" spans="1:254" s="79" customFormat="1">
      <c r="A47" s="39"/>
      <c r="B47" s="49" t="s">
        <v>89</v>
      </c>
      <c r="E47" s="80"/>
      <c r="F47" s="7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</row>
    <row r="48" spans="1:254" s="79" customFormat="1">
      <c r="A48" s="39"/>
      <c r="B48" s="49" t="s">
        <v>90</v>
      </c>
      <c r="E48" s="80"/>
      <c r="F48" s="78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</row>
    <row r="49" spans="1:254" s="79" customFormat="1">
      <c r="A49" s="39"/>
      <c r="B49" s="49" t="s">
        <v>91</v>
      </c>
      <c r="E49" s="80"/>
      <c r="F49" s="7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</row>
    <row r="50" spans="1:254" s="79" customFormat="1" ht="33.75">
      <c r="A50" s="39"/>
      <c r="B50" s="49" t="s">
        <v>92</v>
      </c>
      <c r="E50" s="80"/>
      <c r="F50" s="78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</row>
    <row r="51" spans="1:254" s="79" customFormat="1">
      <c r="A51" s="39"/>
      <c r="B51" s="49" t="s">
        <v>93</v>
      </c>
      <c r="E51" s="80"/>
      <c r="F51" s="78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</row>
    <row r="52" spans="1:254" s="79" customFormat="1">
      <c r="A52" s="39"/>
      <c r="B52" s="49" t="s">
        <v>94</v>
      </c>
      <c r="E52" s="80"/>
      <c r="F52" s="78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</row>
    <row r="53" spans="1:254">
      <c r="B53" s="49" t="s">
        <v>95</v>
      </c>
    </row>
    <row r="54" spans="1:254">
      <c r="B54" s="49" t="s">
        <v>176</v>
      </c>
    </row>
    <row r="55" spans="1:254">
      <c r="B55" s="49" t="s">
        <v>96</v>
      </c>
    </row>
    <row r="56" spans="1:254">
      <c r="B56" s="49" t="s">
        <v>97</v>
      </c>
    </row>
    <row r="57" spans="1:254">
      <c r="B57" s="49" t="s">
        <v>98</v>
      </c>
    </row>
    <row r="58" spans="1:254">
      <c r="B58" s="49" t="s">
        <v>99</v>
      </c>
    </row>
    <row r="60" spans="1:254" ht="22.5">
      <c r="B60" s="39" t="s">
        <v>124</v>
      </c>
    </row>
    <row r="62" spans="1:254">
      <c r="B62" s="95"/>
      <c r="C62" s="96" t="s">
        <v>12</v>
      </c>
      <c r="D62" s="96">
        <v>1</v>
      </c>
      <c r="E62" s="154"/>
      <c r="F62" s="97">
        <f>+D62*E62</f>
        <v>0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showGridLines="0" tabSelected="1" zoomScale="94" zoomScaleNormal="94" workbookViewId="0">
      <selection activeCell="D19" sqref="D19"/>
    </sheetView>
  </sheetViews>
  <sheetFormatPr defaultColWidth="6.59765625" defaultRowHeight="13.15" customHeight="1"/>
  <cols>
    <col min="1" max="1" width="7.796875" style="101" customWidth="1"/>
    <col min="2" max="2" width="36" style="28" customWidth="1"/>
    <col min="3" max="3" width="4.796875" style="28" customWidth="1"/>
    <col min="4" max="4" width="16.796875" style="28" customWidth="1"/>
    <col min="5" max="257" width="6.59765625" style="28" customWidth="1"/>
    <col min="258" max="16384" width="6.59765625" style="29"/>
  </cols>
  <sheetData>
    <row r="1" spans="1:257" ht="19.149999999999999" customHeight="1">
      <c r="A1" s="123"/>
      <c r="B1" s="124" t="s">
        <v>3</v>
      </c>
      <c r="C1" s="124"/>
      <c r="D1" s="125" t="s">
        <v>4</v>
      </c>
      <c r="E1" s="22"/>
      <c r="F1" s="22"/>
      <c r="G1" s="22"/>
      <c r="H1" s="22"/>
      <c r="I1" s="22"/>
      <c r="J1" s="22"/>
      <c r="K1" s="23"/>
    </row>
    <row r="2" spans="1:257" s="121" customFormat="1" ht="19.149999999999999" customHeight="1">
      <c r="A2" s="126"/>
      <c r="B2" s="127"/>
      <c r="C2" s="127"/>
      <c r="D2" s="128"/>
      <c r="E2" s="118"/>
      <c r="F2" s="118"/>
      <c r="G2" s="118"/>
      <c r="H2" s="118"/>
      <c r="I2" s="118"/>
      <c r="J2" s="118"/>
      <c r="K2" s="119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</row>
    <row r="3" spans="1:257" ht="16.899999999999999" customHeight="1">
      <c r="A3" s="129"/>
      <c r="B3" s="130"/>
      <c r="C3" s="130"/>
      <c r="D3" s="131"/>
      <c r="E3" s="24"/>
      <c r="F3" s="24"/>
      <c r="G3" s="24"/>
      <c r="H3" s="24"/>
      <c r="I3" s="24"/>
      <c r="J3" s="24"/>
      <c r="K3" s="25"/>
    </row>
    <row r="4" spans="1:257" ht="16.149999999999999" customHeight="1">
      <c r="A4" s="132" t="s">
        <v>125</v>
      </c>
      <c r="B4" s="133" t="s">
        <v>19</v>
      </c>
      <c r="C4" s="133"/>
      <c r="D4" s="134">
        <f>+'SKLOP I'!F20</f>
        <v>0</v>
      </c>
      <c r="E4" s="24"/>
      <c r="F4" s="24"/>
      <c r="G4" s="30"/>
      <c r="H4" s="30"/>
      <c r="I4" s="24"/>
      <c r="J4" s="24"/>
      <c r="K4" s="25"/>
    </row>
    <row r="5" spans="1:257" ht="16.149999999999999" customHeight="1">
      <c r="A5" s="135" t="s">
        <v>126</v>
      </c>
      <c r="B5" s="136" t="s">
        <v>31</v>
      </c>
      <c r="C5" s="136"/>
      <c r="D5" s="134">
        <f>+'SKLOP II'!F19</f>
        <v>0</v>
      </c>
      <c r="E5" s="24"/>
      <c r="F5" s="24"/>
      <c r="G5" s="30"/>
      <c r="H5" s="30"/>
      <c r="I5" s="24"/>
      <c r="J5" s="24"/>
      <c r="K5" s="25"/>
    </row>
    <row r="6" spans="1:257" ht="16.149999999999999" customHeight="1">
      <c r="A6" s="135" t="s">
        <v>127</v>
      </c>
      <c r="B6" s="137" t="s">
        <v>42</v>
      </c>
      <c r="C6" s="137"/>
      <c r="D6" s="134">
        <f>+'SKLOP III'!F18</f>
        <v>0</v>
      </c>
      <c r="E6" s="24"/>
      <c r="F6" s="24"/>
      <c r="G6" s="30"/>
      <c r="H6" s="30"/>
      <c r="I6" s="24"/>
      <c r="J6" s="24"/>
      <c r="K6" s="25"/>
    </row>
    <row r="7" spans="1:257" ht="16.149999999999999" customHeight="1">
      <c r="A7" s="135" t="s">
        <v>128</v>
      </c>
      <c r="B7" s="137" t="s">
        <v>53</v>
      </c>
      <c r="C7" s="137"/>
      <c r="D7" s="134">
        <f>+'SKLOP IV'!F30</f>
        <v>0</v>
      </c>
      <c r="E7" s="24"/>
      <c r="F7" s="24"/>
      <c r="G7" s="30"/>
      <c r="H7" s="30"/>
      <c r="I7" s="24"/>
      <c r="J7" s="24"/>
      <c r="K7" s="25"/>
    </row>
    <row r="8" spans="1:257" ht="16.149999999999999" customHeight="1">
      <c r="A8" s="135" t="s">
        <v>129</v>
      </c>
      <c r="B8" s="137" t="s">
        <v>54</v>
      </c>
      <c r="C8" s="137"/>
      <c r="D8" s="134">
        <f>+'SKLOP V'!F29</f>
        <v>0</v>
      </c>
      <c r="E8" s="24"/>
      <c r="F8" s="24"/>
      <c r="G8" s="30"/>
      <c r="H8" s="30"/>
      <c r="I8" s="24"/>
      <c r="J8" s="24"/>
      <c r="K8" s="25"/>
    </row>
    <row r="9" spans="1:257" ht="16.149999999999999" customHeight="1">
      <c r="A9" s="135" t="s">
        <v>130</v>
      </c>
      <c r="B9" s="138" t="s">
        <v>142</v>
      </c>
      <c r="C9" s="138"/>
      <c r="D9" s="134">
        <f>+'SKLOP VI'!F17</f>
        <v>0</v>
      </c>
      <c r="E9" s="24"/>
      <c r="F9" s="24"/>
      <c r="G9" s="30"/>
      <c r="H9" s="30"/>
      <c r="I9" s="24"/>
      <c r="J9" s="24"/>
      <c r="K9" s="25"/>
    </row>
    <row r="10" spans="1:257" ht="16.149999999999999" customHeight="1">
      <c r="A10" s="135" t="s">
        <v>131</v>
      </c>
      <c r="B10" s="137" t="s">
        <v>70</v>
      </c>
      <c r="C10" s="137"/>
      <c r="D10" s="134">
        <f>+'SKLOP VII'!F28</f>
        <v>0</v>
      </c>
      <c r="E10" s="24"/>
      <c r="F10" s="24"/>
      <c r="G10" s="30"/>
      <c r="H10" s="30"/>
      <c r="I10" s="24"/>
      <c r="J10" s="24"/>
      <c r="K10" s="25"/>
    </row>
    <row r="11" spans="1:257" ht="45.6" customHeight="1">
      <c r="A11" s="139" t="s">
        <v>153</v>
      </c>
      <c r="B11" s="140" t="s">
        <v>17</v>
      </c>
      <c r="C11" s="140"/>
      <c r="D11" s="134">
        <f>+'SKLOP VIII'!F62</f>
        <v>0</v>
      </c>
      <c r="E11" s="24"/>
      <c r="F11" s="24"/>
      <c r="G11" s="24"/>
      <c r="H11" s="24"/>
      <c r="I11" s="24"/>
      <c r="J11" s="24"/>
      <c r="K11" s="25"/>
    </row>
    <row r="12" spans="1:257" ht="17.649999999999999" customHeight="1">
      <c r="A12" s="141"/>
      <c r="B12" s="142"/>
      <c r="C12" s="142"/>
      <c r="D12" s="143"/>
      <c r="E12" s="24"/>
      <c r="F12" s="24"/>
      <c r="G12" s="24"/>
      <c r="H12" s="24"/>
      <c r="I12" s="24"/>
      <c r="J12" s="24"/>
      <c r="K12" s="25"/>
    </row>
    <row r="13" spans="1:257" ht="18" customHeight="1">
      <c r="A13" s="144"/>
      <c r="B13" s="145" t="s">
        <v>5</v>
      </c>
      <c r="C13" s="145"/>
      <c r="D13" s="146">
        <f>SUM(D4:D12)</f>
        <v>0</v>
      </c>
      <c r="E13" s="26"/>
      <c r="F13" s="26"/>
      <c r="G13" s="26"/>
      <c r="H13" s="26"/>
      <c r="I13" s="26"/>
      <c r="J13" s="26"/>
      <c r="K13" s="27"/>
    </row>
    <row r="14" spans="1:257" ht="17.649999999999999" customHeight="1">
      <c r="A14" s="147"/>
      <c r="B14" s="142"/>
      <c r="C14" s="142"/>
      <c r="D14" s="143"/>
      <c r="E14" s="24"/>
      <c r="F14" s="24"/>
      <c r="G14" s="24"/>
      <c r="H14" s="24"/>
      <c r="I14" s="24"/>
      <c r="J14" s="24"/>
      <c r="K14" s="25"/>
    </row>
    <row r="15" spans="1:257" ht="16.899999999999999" customHeight="1">
      <c r="A15" s="141"/>
      <c r="B15" s="148" t="s">
        <v>6</v>
      </c>
      <c r="C15" s="148"/>
      <c r="D15" s="131">
        <f>D13*0.22</f>
        <v>0</v>
      </c>
      <c r="E15" s="24"/>
      <c r="F15" s="24"/>
      <c r="G15" s="24"/>
      <c r="H15" s="24"/>
      <c r="I15" s="24"/>
      <c r="J15" s="24"/>
      <c r="K15" s="25"/>
    </row>
    <row r="16" spans="1:257" ht="17.649999999999999" customHeight="1">
      <c r="A16" s="141"/>
      <c r="B16" s="130"/>
      <c r="C16" s="130"/>
      <c r="D16" s="143"/>
      <c r="E16" s="24"/>
      <c r="F16" s="24"/>
      <c r="G16" s="24"/>
      <c r="H16" s="24"/>
      <c r="I16" s="24"/>
      <c r="J16" s="24"/>
      <c r="K16" s="25"/>
    </row>
    <row r="17" spans="1:11" ht="18" customHeight="1">
      <c r="A17" s="149"/>
      <c r="B17" s="145" t="s">
        <v>7</v>
      </c>
      <c r="C17" s="145"/>
      <c r="D17" s="146">
        <f>D13+D15</f>
        <v>0</v>
      </c>
      <c r="E17" s="26"/>
      <c r="F17" s="26"/>
      <c r="G17" s="26"/>
      <c r="H17" s="26"/>
      <c r="I17" s="26"/>
      <c r="J17" s="26"/>
      <c r="K17" s="27"/>
    </row>
    <row r="18" spans="1:11" ht="17.649999999999999" customHeight="1">
      <c r="A18" s="141"/>
      <c r="B18" s="130"/>
      <c r="C18" s="130"/>
      <c r="D18" s="143"/>
      <c r="E18" s="24"/>
      <c r="F18" s="24"/>
      <c r="G18" s="24"/>
      <c r="H18" s="24"/>
      <c r="I18" s="24"/>
      <c r="J18" s="24"/>
      <c r="K18" s="25"/>
    </row>
    <row r="19" spans="1:11" ht="13.15" customHeight="1">
      <c r="A19" s="150"/>
      <c r="B19" s="151"/>
      <c r="C19" s="151"/>
      <c r="D19" s="151"/>
    </row>
    <row r="20" spans="1:11" ht="13.15" customHeight="1">
      <c r="A20" s="39"/>
      <c r="B20" s="18"/>
      <c r="C20" s="18"/>
      <c r="D20" s="18"/>
    </row>
    <row r="21" spans="1:11" ht="13.15" customHeight="1">
      <c r="A21" s="39"/>
      <c r="B21" s="18"/>
      <c r="C21" s="18"/>
      <c r="D21" s="18"/>
    </row>
    <row r="22" spans="1:11" ht="13.15" customHeight="1">
      <c r="A22" s="39"/>
      <c r="B22" s="18"/>
      <c r="C22" s="18"/>
      <c r="D22" s="18"/>
    </row>
    <row r="23" spans="1:11" ht="13.15" customHeight="1">
      <c r="A23" s="39"/>
      <c r="B23" s="18"/>
      <c r="C23" s="18"/>
      <c r="D23" s="18"/>
    </row>
  </sheetData>
  <sheetProtection password="F161" sheet="1" objects="1" scenarios="1" selectLockedCells="1"/>
  <pageMargins left="0.75" right="0.75" top="1" bottom="1" header="0.5" footer="0.5"/>
  <pageSetup scale="85"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zoomScale="96" zoomScaleNormal="96" workbookViewId="0">
      <selection activeCell="E20" sqref="E20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5" spans="1:254">
      <c r="A5" s="41"/>
      <c r="B5" s="42"/>
      <c r="C5" s="43"/>
      <c r="D5" s="44"/>
      <c r="E5" s="45"/>
      <c r="F5" s="46"/>
      <c r="G5" s="47"/>
      <c r="H5" s="47"/>
      <c r="I5" s="47"/>
      <c r="J5" s="47"/>
      <c r="K5" s="47"/>
      <c r="L5" s="47"/>
      <c r="M5" s="47"/>
      <c r="N5" s="48"/>
    </row>
    <row r="6" spans="1:254" s="60" customFormat="1" ht="28.5" customHeight="1">
      <c r="A6" s="52" t="s">
        <v>125</v>
      </c>
      <c r="B6" s="53" t="s">
        <v>19</v>
      </c>
      <c r="C6" s="54"/>
      <c r="D6" s="54"/>
      <c r="E6" s="55"/>
      <c r="F6" s="56"/>
      <c r="G6" s="57"/>
      <c r="H6" s="57"/>
      <c r="I6" s="57"/>
      <c r="J6" s="57"/>
      <c r="K6" s="57"/>
      <c r="L6" s="57"/>
      <c r="M6" s="57"/>
      <c r="N6" s="58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</row>
    <row r="7" spans="1:254">
      <c r="A7" s="61"/>
      <c r="B7" s="62"/>
      <c r="C7" s="43"/>
      <c r="D7" s="44"/>
      <c r="E7" s="45"/>
      <c r="F7" s="46"/>
      <c r="G7" s="47"/>
      <c r="H7" s="47"/>
      <c r="I7" s="47"/>
      <c r="J7" s="47"/>
      <c r="K7" s="47"/>
      <c r="L7" s="47"/>
      <c r="M7" s="47"/>
      <c r="N7" s="48"/>
    </row>
    <row r="8" spans="1:254" ht="71.25" customHeight="1">
      <c r="A8" s="41"/>
      <c r="B8" s="63" t="s">
        <v>20</v>
      </c>
      <c r="C8" s="50"/>
      <c r="D8" s="50"/>
      <c r="E8" s="64"/>
      <c r="F8" s="64"/>
      <c r="G8" s="47"/>
      <c r="H8" s="47"/>
      <c r="I8" s="47"/>
      <c r="J8" s="47"/>
      <c r="K8" s="47"/>
      <c r="L8" s="47"/>
      <c r="M8" s="47"/>
      <c r="N8" s="48"/>
    </row>
    <row r="9" spans="1:254">
      <c r="A9" s="41"/>
      <c r="B9" s="65" t="s">
        <v>22</v>
      </c>
      <c r="C9" s="43"/>
      <c r="D9" s="44"/>
      <c r="E9" s="45"/>
      <c r="F9" s="46"/>
      <c r="G9" s="47"/>
      <c r="H9" s="47"/>
      <c r="I9" s="47"/>
      <c r="J9" s="47"/>
      <c r="K9" s="47"/>
      <c r="L9" s="47"/>
      <c r="M9" s="47"/>
      <c r="N9" s="48"/>
    </row>
    <row r="10" spans="1:254">
      <c r="A10" s="41"/>
      <c r="B10" s="65" t="s">
        <v>23</v>
      </c>
      <c r="C10" s="43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8"/>
    </row>
    <row r="11" spans="1:254" ht="22.5">
      <c r="A11" s="41"/>
      <c r="B11" s="66" t="s">
        <v>24</v>
      </c>
      <c r="C11" s="43"/>
      <c r="D11" s="44"/>
      <c r="E11" s="45"/>
      <c r="F11" s="46"/>
      <c r="G11" s="47"/>
      <c r="H11" s="47"/>
      <c r="I11" s="47"/>
      <c r="J11" s="47"/>
      <c r="K11" s="47"/>
      <c r="L11" s="47"/>
      <c r="M11" s="47"/>
      <c r="N11" s="48"/>
    </row>
    <row r="12" spans="1:254">
      <c r="A12" s="41"/>
      <c r="B12" s="66" t="s">
        <v>25</v>
      </c>
      <c r="C12" s="43"/>
      <c r="D12" s="44"/>
      <c r="E12" s="45"/>
      <c r="F12" s="46"/>
      <c r="G12" s="47"/>
      <c r="H12" s="47"/>
      <c r="I12" s="47"/>
      <c r="J12" s="47"/>
      <c r="K12" s="47"/>
      <c r="L12" s="47"/>
      <c r="M12" s="47"/>
      <c r="N12" s="48"/>
    </row>
    <row r="13" spans="1:254">
      <c r="A13" s="41"/>
      <c r="B13" s="66" t="s">
        <v>26</v>
      </c>
      <c r="C13" s="43"/>
      <c r="D13" s="44"/>
      <c r="E13" s="45"/>
      <c r="F13" s="46"/>
      <c r="G13" s="47"/>
      <c r="H13" s="47"/>
      <c r="I13" s="47"/>
      <c r="J13" s="47"/>
      <c r="K13" s="47"/>
      <c r="L13" s="47"/>
      <c r="M13" s="47"/>
      <c r="N13" s="48"/>
    </row>
    <row r="14" spans="1:254">
      <c r="A14" s="41"/>
      <c r="B14" s="66" t="s">
        <v>27</v>
      </c>
      <c r="C14" s="43"/>
      <c r="D14" s="44"/>
      <c r="E14" s="45"/>
      <c r="F14" s="46"/>
      <c r="G14" s="47"/>
      <c r="H14" s="47"/>
      <c r="I14" s="47"/>
      <c r="J14" s="47"/>
      <c r="K14" s="47"/>
      <c r="L14" s="47"/>
      <c r="M14" s="47"/>
      <c r="N14" s="48"/>
    </row>
    <row r="15" spans="1:254">
      <c r="A15" s="41"/>
      <c r="B15" s="66" t="s">
        <v>28</v>
      </c>
      <c r="C15" s="43"/>
      <c r="D15" s="44"/>
      <c r="E15" s="45"/>
      <c r="F15" s="46"/>
      <c r="G15" s="47"/>
      <c r="H15" s="47"/>
      <c r="I15" s="47"/>
      <c r="J15" s="47"/>
      <c r="K15" s="47"/>
      <c r="L15" s="47"/>
      <c r="M15" s="47"/>
      <c r="N15" s="48"/>
    </row>
    <row r="16" spans="1:254">
      <c r="A16" s="41"/>
      <c r="B16" s="66" t="s">
        <v>29</v>
      </c>
      <c r="C16" s="43"/>
      <c r="D16" s="44"/>
      <c r="E16" s="45"/>
      <c r="F16" s="46"/>
      <c r="G16" s="47"/>
      <c r="H16" s="47"/>
      <c r="I16" s="47"/>
      <c r="J16" s="47"/>
      <c r="K16" s="47"/>
      <c r="L16" s="47"/>
      <c r="M16" s="47"/>
      <c r="N16" s="48"/>
    </row>
    <row r="17" spans="1:14">
      <c r="A17" s="41"/>
      <c r="B17" s="66" t="s">
        <v>21</v>
      </c>
      <c r="C17" s="43"/>
      <c r="D17" s="44"/>
      <c r="E17" s="45"/>
      <c r="F17" s="46"/>
      <c r="G17" s="47"/>
      <c r="H17" s="47"/>
      <c r="I17" s="47"/>
      <c r="J17" s="47"/>
      <c r="K17" s="47"/>
      <c r="L17" s="47"/>
      <c r="M17" s="47"/>
      <c r="N17" s="48"/>
    </row>
    <row r="18" spans="1:14">
      <c r="A18" s="41"/>
      <c r="B18" s="67" t="s">
        <v>30</v>
      </c>
      <c r="C18" s="43"/>
      <c r="D18" s="44"/>
      <c r="E18" s="45"/>
      <c r="F18" s="46"/>
      <c r="G18" s="47"/>
      <c r="H18" s="47"/>
      <c r="I18" s="47"/>
      <c r="J18" s="47"/>
      <c r="K18" s="47"/>
      <c r="L18" s="47"/>
      <c r="M18" s="47"/>
      <c r="N18" s="48"/>
    </row>
    <row r="19" spans="1:14">
      <c r="A19" s="68"/>
      <c r="B19" s="69"/>
      <c r="C19" s="70"/>
      <c r="D19" s="71"/>
      <c r="E19" s="72"/>
      <c r="F19" s="73"/>
      <c r="G19" s="47"/>
      <c r="H19" s="47"/>
      <c r="I19" s="47"/>
      <c r="J19" s="47"/>
      <c r="K19" s="47"/>
      <c r="L19" s="47"/>
      <c r="M19" s="47"/>
      <c r="N19" s="47"/>
    </row>
    <row r="20" spans="1:14">
      <c r="A20" s="68"/>
      <c r="B20" s="67"/>
      <c r="C20" s="74" t="s">
        <v>12</v>
      </c>
      <c r="D20" s="75">
        <v>1</v>
      </c>
      <c r="E20" s="152"/>
      <c r="F20" s="46">
        <f>D20*E20</f>
        <v>0</v>
      </c>
      <c r="G20" s="47"/>
      <c r="H20" s="47"/>
      <c r="I20" s="47"/>
      <c r="J20" s="47"/>
      <c r="K20" s="47"/>
      <c r="L20" s="47"/>
      <c r="M20" s="47"/>
      <c r="N20" s="47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9"/>
  <sheetViews>
    <sheetView topLeftCell="A15" zoomScale="96" zoomScaleNormal="96" workbookViewId="0">
      <selection activeCell="E19" sqref="E19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5" spans="1:254">
      <c r="A5" s="41"/>
      <c r="B5" s="42"/>
      <c r="C5" s="43"/>
      <c r="D5" s="44"/>
      <c r="E5" s="45"/>
      <c r="F5" s="46"/>
      <c r="G5" s="47"/>
      <c r="H5" s="47"/>
      <c r="I5" s="47"/>
      <c r="J5" s="47"/>
      <c r="K5" s="47"/>
      <c r="L5" s="47"/>
      <c r="M5" s="47"/>
      <c r="N5" s="48"/>
    </row>
    <row r="6" spans="1:254" s="60" customFormat="1" ht="28.5" customHeight="1">
      <c r="A6" s="39" t="s">
        <v>126</v>
      </c>
      <c r="B6" s="39" t="s">
        <v>31</v>
      </c>
      <c r="C6" s="76"/>
      <c r="D6" s="76"/>
      <c r="E6" s="77"/>
      <c r="F6" s="78"/>
      <c r="G6" s="57"/>
      <c r="H6" s="57"/>
      <c r="I6" s="57"/>
      <c r="J6" s="57"/>
      <c r="K6" s="57"/>
      <c r="L6" s="57"/>
      <c r="M6" s="57"/>
      <c r="N6" s="58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</row>
    <row r="7" spans="1:254">
      <c r="G7" s="47"/>
      <c r="H7" s="47"/>
      <c r="I7" s="47"/>
      <c r="J7" s="47"/>
      <c r="K7" s="47"/>
      <c r="L7" s="47"/>
      <c r="M7" s="47"/>
      <c r="N7" s="48"/>
    </row>
    <row r="8" spans="1:254" ht="71.25" customHeight="1">
      <c r="B8" s="39" t="s">
        <v>32</v>
      </c>
      <c r="G8" s="47"/>
      <c r="H8" s="47"/>
      <c r="I8" s="47"/>
      <c r="J8" s="47"/>
      <c r="K8" s="47"/>
      <c r="L8" s="47"/>
      <c r="M8" s="47"/>
      <c r="N8" s="48"/>
    </row>
    <row r="9" spans="1:254">
      <c r="B9" s="66" t="s">
        <v>33</v>
      </c>
      <c r="D9" s="79">
        <v>1</v>
      </c>
      <c r="G9" s="47"/>
      <c r="H9" s="47"/>
      <c r="I9" s="47"/>
      <c r="J9" s="47"/>
      <c r="K9" s="47"/>
      <c r="L9" s="47"/>
      <c r="M9" s="47"/>
      <c r="N9" s="48"/>
    </row>
    <row r="10" spans="1:254">
      <c r="B10" s="66" t="s">
        <v>34</v>
      </c>
      <c r="D10" s="79">
        <v>1</v>
      </c>
      <c r="G10" s="47"/>
      <c r="H10" s="47"/>
      <c r="I10" s="47"/>
      <c r="J10" s="47"/>
      <c r="K10" s="47"/>
      <c r="L10" s="47"/>
      <c r="M10" s="47"/>
      <c r="N10" s="48"/>
    </row>
    <row r="11" spans="1:254" ht="22.5">
      <c r="B11" s="66" t="s">
        <v>35</v>
      </c>
      <c r="D11" s="79">
        <v>1</v>
      </c>
      <c r="G11" s="47"/>
      <c r="H11" s="47"/>
      <c r="I11" s="47"/>
      <c r="J11" s="47"/>
      <c r="K11" s="47"/>
      <c r="L11" s="47"/>
      <c r="M11" s="47"/>
      <c r="N11" s="48"/>
    </row>
    <row r="12" spans="1:254" ht="22.5">
      <c r="B12" s="66" t="s">
        <v>36</v>
      </c>
      <c r="D12" s="79">
        <v>3</v>
      </c>
      <c r="G12" s="47"/>
      <c r="H12" s="47"/>
      <c r="I12" s="47"/>
      <c r="J12" s="47"/>
      <c r="K12" s="47"/>
      <c r="L12" s="47"/>
      <c r="M12" s="47"/>
      <c r="N12" s="48"/>
    </row>
    <row r="13" spans="1:254" ht="22.5">
      <c r="B13" s="66" t="s">
        <v>37</v>
      </c>
      <c r="D13" s="79">
        <v>3</v>
      </c>
      <c r="G13" s="47"/>
      <c r="H13" s="47"/>
      <c r="I13" s="47"/>
      <c r="J13" s="47"/>
      <c r="K13" s="47"/>
      <c r="L13" s="47"/>
      <c r="M13" s="47"/>
      <c r="N13" s="48"/>
    </row>
    <row r="14" spans="1:254">
      <c r="B14" s="66" t="s">
        <v>38</v>
      </c>
      <c r="D14" s="79">
        <v>1</v>
      </c>
      <c r="G14" s="47"/>
      <c r="H14" s="47"/>
      <c r="I14" s="47"/>
      <c r="J14" s="47"/>
      <c r="K14" s="47"/>
      <c r="L14" s="47"/>
      <c r="M14" s="47"/>
      <c r="N14" s="48"/>
    </row>
    <row r="15" spans="1:254" ht="22.5">
      <c r="B15" s="66" t="s">
        <v>39</v>
      </c>
      <c r="D15" s="79">
        <v>1</v>
      </c>
      <c r="G15" s="47"/>
      <c r="H15" s="47"/>
      <c r="I15" s="47"/>
      <c r="J15" s="47"/>
      <c r="K15" s="47"/>
      <c r="L15" s="47"/>
      <c r="M15" s="47"/>
      <c r="N15" s="48"/>
    </row>
    <row r="16" spans="1:254" ht="22.5">
      <c r="B16" s="66" t="s">
        <v>40</v>
      </c>
      <c r="D16" s="79">
        <v>1</v>
      </c>
      <c r="G16" s="47"/>
      <c r="H16" s="47"/>
      <c r="I16" s="47"/>
      <c r="J16" s="47"/>
      <c r="K16" s="47"/>
      <c r="L16" s="47"/>
      <c r="M16" s="47"/>
      <c r="N16" s="48"/>
    </row>
    <row r="17" spans="2:14">
      <c r="B17" s="81" t="s">
        <v>41</v>
      </c>
      <c r="C17" s="74"/>
      <c r="D17" s="74">
        <v>1</v>
      </c>
      <c r="E17" s="82"/>
      <c r="F17" s="83"/>
      <c r="G17" s="47"/>
      <c r="H17" s="47"/>
      <c r="I17" s="47"/>
      <c r="J17" s="47"/>
      <c r="K17" s="47"/>
      <c r="L17" s="47"/>
      <c r="M17" s="47"/>
      <c r="N17" s="48"/>
    </row>
    <row r="18" spans="2:14">
      <c r="B18" s="84"/>
      <c r="C18" s="85"/>
      <c r="D18" s="85"/>
      <c r="E18" s="86"/>
      <c r="F18" s="87"/>
      <c r="G18" s="47"/>
      <c r="H18" s="47"/>
      <c r="I18" s="47"/>
      <c r="J18" s="47"/>
      <c r="K18" s="47"/>
      <c r="L18" s="47"/>
      <c r="M18" s="47"/>
      <c r="N18" s="48"/>
    </row>
    <row r="19" spans="2:14">
      <c r="C19" s="79" t="s">
        <v>12</v>
      </c>
      <c r="D19" s="79">
        <v>1</v>
      </c>
      <c r="E19" s="152"/>
      <c r="F19" s="78">
        <f>+D19*E19</f>
        <v>0</v>
      </c>
      <c r="G19" s="47"/>
      <c r="H19" s="47"/>
      <c r="I19" s="47"/>
      <c r="J19" s="47"/>
      <c r="K19" s="47"/>
      <c r="L19" s="47"/>
      <c r="M19" s="47"/>
      <c r="N19" s="47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"/>
  <sheetViews>
    <sheetView zoomScale="96" zoomScaleNormal="96" workbookViewId="0">
      <selection activeCell="E18" sqref="E18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6" spans="1:254" s="40" customFormat="1">
      <c r="A6" s="39" t="s">
        <v>127</v>
      </c>
      <c r="B6" s="88" t="s">
        <v>42</v>
      </c>
      <c r="C6" s="76"/>
      <c r="D6" s="76"/>
      <c r="E6" s="77"/>
      <c r="F6" s="7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</row>
    <row r="8" spans="1:254">
      <c r="B8" s="89" t="s">
        <v>52</v>
      </c>
    </row>
    <row r="9" spans="1:254" ht="13.9" customHeight="1">
      <c r="B9" s="66" t="s">
        <v>43</v>
      </c>
    </row>
    <row r="10" spans="1:254">
      <c r="B10" s="66" t="s">
        <v>44</v>
      </c>
    </row>
    <row r="11" spans="1:254">
      <c r="B11" s="66" t="s">
        <v>45</v>
      </c>
    </row>
    <row r="12" spans="1:254">
      <c r="B12" s="66" t="s">
        <v>46</v>
      </c>
    </row>
    <row r="13" spans="1:254" ht="22.5">
      <c r="B13" s="66" t="s">
        <v>47</v>
      </c>
    </row>
    <row r="14" spans="1:254">
      <c r="B14" s="66" t="s">
        <v>48</v>
      </c>
    </row>
    <row r="15" spans="1:254">
      <c r="B15" s="66" t="s">
        <v>50</v>
      </c>
    </row>
    <row r="16" spans="1:254">
      <c r="B16" s="66" t="s">
        <v>49</v>
      </c>
    </row>
    <row r="17" spans="1:6" ht="56.25">
      <c r="B17" s="90" t="s">
        <v>51</v>
      </c>
      <c r="C17" s="85"/>
      <c r="D17" s="85"/>
      <c r="E17" s="86"/>
      <c r="F17" s="87"/>
    </row>
    <row r="18" spans="1:6" s="49" customFormat="1">
      <c r="A18" s="39"/>
      <c r="C18" s="79" t="s">
        <v>12</v>
      </c>
      <c r="D18" s="79">
        <v>1</v>
      </c>
      <c r="E18" s="152"/>
      <c r="F18" s="78">
        <f>+D18*E18</f>
        <v>0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topLeftCell="A21" zoomScale="96" zoomScaleNormal="96" workbookViewId="0">
      <selection activeCell="E30" sqref="E30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5" spans="1:254">
      <c r="A5" s="41"/>
      <c r="B5" s="42"/>
      <c r="C5" s="43"/>
      <c r="D5" s="44"/>
      <c r="E5" s="45"/>
      <c r="F5" s="46"/>
      <c r="G5" s="47"/>
      <c r="H5" s="47"/>
      <c r="I5" s="47"/>
      <c r="J5" s="47"/>
      <c r="K5" s="47"/>
      <c r="L5" s="47"/>
      <c r="M5" s="47"/>
      <c r="N5" s="48"/>
    </row>
    <row r="6" spans="1:254" s="49" customFormat="1" ht="22.5">
      <c r="A6" s="39" t="s">
        <v>128</v>
      </c>
      <c r="B6" s="19" t="s">
        <v>53</v>
      </c>
      <c r="C6" s="79"/>
      <c r="D6" s="79"/>
      <c r="E6" s="80"/>
      <c r="F6" s="78"/>
    </row>
    <row r="8" spans="1:254" s="49" customFormat="1">
      <c r="A8" s="39"/>
      <c r="B8" s="49" t="s">
        <v>154</v>
      </c>
      <c r="C8" s="79"/>
      <c r="D8" s="79"/>
      <c r="E8" s="80"/>
      <c r="F8" s="78"/>
    </row>
    <row r="9" spans="1:254" s="49" customFormat="1">
      <c r="A9" s="39"/>
      <c r="B9" s="39" t="s">
        <v>170</v>
      </c>
      <c r="C9" s="79"/>
      <c r="D9" s="79"/>
      <c r="E9" s="80"/>
      <c r="F9" s="78"/>
    </row>
    <row r="10" spans="1:254" s="49" customFormat="1">
      <c r="A10" s="39"/>
      <c r="B10" s="115" t="s">
        <v>171</v>
      </c>
      <c r="C10" s="79"/>
      <c r="D10" s="79"/>
      <c r="E10" s="80"/>
      <c r="F10" s="78"/>
    </row>
    <row r="11" spans="1:254" s="49" customFormat="1">
      <c r="A11" s="39"/>
      <c r="B11" s="115" t="s">
        <v>155</v>
      </c>
      <c r="C11" s="79"/>
      <c r="D11" s="79"/>
      <c r="E11" s="80"/>
      <c r="F11" s="78"/>
    </row>
    <row r="12" spans="1:254" s="49" customFormat="1">
      <c r="A12" s="39"/>
      <c r="B12" s="115" t="s">
        <v>156</v>
      </c>
      <c r="C12" s="79"/>
      <c r="D12" s="79"/>
      <c r="E12" s="80"/>
      <c r="F12" s="78"/>
    </row>
    <row r="13" spans="1:254" s="49" customFormat="1" ht="33.75">
      <c r="A13" s="39"/>
      <c r="B13" s="115" t="s">
        <v>157</v>
      </c>
      <c r="C13" s="79"/>
      <c r="D13" s="79"/>
      <c r="E13" s="80"/>
      <c r="F13" s="78"/>
    </row>
    <row r="14" spans="1:254" s="49" customFormat="1">
      <c r="A14" s="39"/>
      <c r="B14" s="115" t="s">
        <v>158</v>
      </c>
      <c r="C14" s="79"/>
      <c r="D14" s="79"/>
      <c r="E14" s="80"/>
      <c r="F14" s="78"/>
    </row>
    <row r="15" spans="1:254" s="49" customFormat="1">
      <c r="A15" s="39"/>
      <c r="B15" s="100" t="s">
        <v>172</v>
      </c>
      <c r="C15" s="79"/>
      <c r="D15" s="79"/>
      <c r="E15" s="80"/>
      <c r="F15" s="78"/>
    </row>
    <row r="16" spans="1:254" s="49" customFormat="1" ht="33.75">
      <c r="A16" s="39"/>
      <c r="B16" s="100" t="s">
        <v>159</v>
      </c>
      <c r="C16" s="79"/>
      <c r="D16" s="79"/>
      <c r="E16" s="80"/>
      <c r="F16" s="78"/>
    </row>
    <row r="17" spans="2:6">
      <c r="B17" s="40" t="s">
        <v>169</v>
      </c>
    </row>
    <row r="18" spans="2:6">
      <c r="B18" s="50" t="s">
        <v>160</v>
      </c>
    </row>
    <row r="19" spans="2:6">
      <c r="B19" s="50" t="s">
        <v>161</v>
      </c>
    </row>
    <row r="20" spans="2:6">
      <c r="B20" s="50" t="s">
        <v>162</v>
      </c>
    </row>
    <row r="21" spans="2:6">
      <c r="B21" s="50" t="s">
        <v>163</v>
      </c>
      <c r="E21" s="116"/>
    </row>
    <row r="22" spans="2:6">
      <c r="B22" s="50" t="s">
        <v>164</v>
      </c>
    </row>
    <row r="23" spans="2:6">
      <c r="B23" s="50" t="s">
        <v>165</v>
      </c>
    </row>
    <row r="24" spans="2:6">
      <c r="B24" s="50" t="s">
        <v>166</v>
      </c>
    </row>
    <row r="25" spans="2:6">
      <c r="B25" s="50" t="s">
        <v>167</v>
      </c>
    </row>
    <row r="26" spans="2:6" ht="22.5">
      <c r="B26" s="50" t="s">
        <v>168</v>
      </c>
    </row>
    <row r="27" spans="2:6" ht="26.45" customHeight="1">
      <c r="B27" s="122" t="s">
        <v>174</v>
      </c>
    </row>
    <row r="28" spans="2:6" ht="16.899999999999999" customHeight="1">
      <c r="B28" s="117" t="s">
        <v>60</v>
      </c>
    </row>
    <row r="29" spans="2:6" ht="16.899999999999999" customHeight="1">
      <c r="B29" s="92"/>
      <c r="C29" s="85"/>
      <c r="D29" s="85"/>
      <c r="E29" s="86"/>
      <c r="F29" s="87"/>
    </row>
    <row r="30" spans="2:6">
      <c r="C30" s="79" t="s">
        <v>12</v>
      </c>
      <c r="D30" s="79">
        <v>1</v>
      </c>
      <c r="E30" s="152"/>
      <c r="F30" s="78">
        <f>+D30*E30</f>
        <v>0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topLeftCell="A9" zoomScale="96" zoomScaleNormal="96" workbookViewId="0">
      <selection activeCell="E27" sqref="E27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5" spans="1:254">
      <c r="A5" s="41"/>
      <c r="B5" s="42"/>
      <c r="C5" s="43"/>
      <c r="D5" s="44"/>
      <c r="E5" s="45"/>
      <c r="F5" s="46"/>
      <c r="G5" s="47"/>
      <c r="H5" s="47"/>
      <c r="I5" s="47"/>
      <c r="J5" s="47"/>
      <c r="K5" s="47"/>
      <c r="L5" s="47"/>
      <c r="M5" s="47"/>
      <c r="N5" s="48"/>
    </row>
    <row r="6" spans="1:254" s="49" customFormat="1">
      <c r="A6" s="39" t="s">
        <v>129</v>
      </c>
      <c r="B6" s="88" t="s">
        <v>54</v>
      </c>
      <c r="C6" s="79"/>
      <c r="D6" s="79"/>
      <c r="E6" s="80"/>
      <c r="F6" s="78"/>
    </row>
    <row r="8" spans="1:254" s="49" customFormat="1" ht="33.75">
      <c r="A8" s="39"/>
      <c r="B8" s="49" t="s">
        <v>55</v>
      </c>
      <c r="C8" s="79"/>
      <c r="D8" s="79"/>
      <c r="E8" s="80"/>
      <c r="F8" s="78"/>
    </row>
    <row r="9" spans="1:254" s="49" customFormat="1">
      <c r="A9" s="39"/>
      <c r="B9" s="39" t="s">
        <v>61</v>
      </c>
      <c r="C9" s="79"/>
      <c r="D9" s="79"/>
      <c r="E9" s="80"/>
      <c r="F9" s="78"/>
    </row>
    <row r="10" spans="1:254" s="49" customFormat="1">
      <c r="A10" s="39"/>
      <c r="B10" s="91" t="s">
        <v>56</v>
      </c>
      <c r="C10" s="79"/>
      <c r="D10" s="79"/>
      <c r="E10" s="80"/>
      <c r="F10" s="78"/>
    </row>
    <row r="11" spans="1:254" s="49" customFormat="1">
      <c r="A11" s="39"/>
      <c r="B11" s="91" t="s">
        <v>57</v>
      </c>
      <c r="C11" s="79"/>
      <c r="D11" s="79"/>
      <c r="E11" s="80"/>
      <c r="F11" s="78"/>
    </row>
    <row r="12" spans="1:254" s="49" customFormat="1">
      <c r="A12" s="39"/>
      <c r="B12" s="91" t="s">
        <v>58</v>
      </c>
      <c r="C12" s="79"/>
      <c r="D12" s="79"/>
      <c r="E12" s="80"/>
      <c r="F12" s="78"/>
    </row>
    <row r="13" spans="1:254" s="49" customFormat="1">
      <c r="A13" s="39"/>
      <c r="B13" s="91" t="s">
        <v>59</v>
      </c>
      <c r="C13" s="79"/>
      <c r="D13" s="79"/>
      <c r="E13" s="80"/>
      <c r="F13" s="78"/>
    </row>
    <row r="14" spans="1:254" s="49" customFormat="1" ht="22.5">
      <c r="A14" s="39"/>
      <c r="B14" s="91" t="s">
        <v>60</v>
      </c>
      <c r="C14" s="79"/>
      <c r="D14" s="79"/>
      <c r="E14" s="80"/>
      <c r="F14" s="78"/>
    </row>
    <row r="15" spans="1:254" s="49" customFormat="1">
      <c r="A15" s="39"/>
      <c r="B15" s="92"/>
      <c r="C15" s="85"/>
      <c r="D15" s="85"/>
      <c r="E15" s="86"/>
      <c r="F15" s="87"/>
    </row>
    <row r="16" spans="1:254" s="49" customFormat="1">
      <c r="A16" s="39"/>
      <c r="C16" s="79" t="s">
        <v>12</v>
      </c>
      <c r="D16" s="79">
        <v>1</v>
      </c>
      <c r="E16" s="152"/>
      <c r="F16" s="93">
        <f>+D16*E16</f>
        <v>0</v>
      </c>
    </row>
    <row r="17" spans="1:6" s="49" customFormat="1">
      <c r="A17" s="39"/>
      <c r="C17" s="79"/>
      <c r="D17" s="79"/>
      <c r="E17" s="80"/>
      <c r="F17" s="93"/>
    </row>
    <row r="18" spans="1:6">
      <c r="B18" s="17" t="s">
        <v>62</v>
      </c>
      <c r="C18" s="104"/>
      <c r="D18" s="104"/>
      <c r="E18" s="105"/>
      <c r="F18" s="106"/>
    </row>
    <row r="19" spans="1:6" ht="33.75">
      <c r="B19" s="107" t="s">
        <v>63</v>
      </c>
      <c r="C19" s="104"/>
      <c r="D19" s="104"/>
      <c r="E19" s="105"/>
      <c r="F19" s="106"/>
    </row>
    <row r="20" spans="1:6">
      <c r="B20" s="108" t="s">
        <v>64</v>
      </c>
      <c r="C20" s="104"/>
      <c r="D20" s="104"/>
      <c r="E20" s="105"/>
      <c r="F20" s="106"/>
    </row>
    <row r="21" spans="1:6">
      <c r="B21" s="108" t="s">
        <v>65</v>
      </c>
      <c r="C21" s="104"/>
      <c r="D21" s="104"/>
      <c r="E21" s="105"/>
      <c r="F21" s="106"/>
    </row>
    <row r="22" spans="1:6">
      <c r="B22" s="108" t="s">
        <v>66</v>
      </c>
      <c r="C22" s="104"/>
      <c r="D22" s="104"/>
      <c r="E22" s="105"/>
      <c r="F22" s="106"/>
    </row>
    <row r="23" spans="1:6">
      <c r="B23" s="107" t="s">
        <v>67</v>
      </c>
      <c r="C23" s="104"/>
      <c r="D23" s="104"/>
      <c r="E23" s="105"/>
      <c r="F23" s="106"/>
    </row>
    <row r="24" spans="1:6" ht="22.5">
      <c r="B24" s="109" t="s">
        <v>68</v>
      </c>
      <c r="C24" s="104"/>
      <c r="D24" s="104"/>
      <c r="E24" s="105"/>
      <c r="F24" s="106"/>
    </row>
    <row r="25" spans="1:6">
      <c r="B25" s="109" t="s">
        <v>69</v>
      </c>
      <c r="C25" s="104"/>
      <c r="D25" s="104"/>
      <c r="E25" s="105"/>
      <c r="F25" s="106"/>
    </row>
    <row r="26" spans="1:6">
      <c r="B26" s="110"/>
      <c r="C26" s="111"/>
      <c r="D26" s="111"/>
      <c r="E26" s="112"/>
      <c r="F26" s="113"/>
    </row>
    <row r="27" spans="1:6">
      <c r="B27" s="114"/>
      <c r="C27" s="104" t="s">
        <v>12</v>
      </c>
      <c r="D27" s="104">
        <v>1</v>
      </c>
      <c r="E27" s="153"/>
      <c r="F27" s="106">
        <f>+D27*E27</f>
        <v>0</v>
      </c>
    </row>
    <row r="29" spans="1:6">
      <c r="B29" s="39" t="s">
        <v>151</v>
      </c>
      <c r="F29" s="78">
        <f>+F16+F27</f>
        <v>0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9"/>
  <sheetViews>
    <sheetView zoomScale="96" zoomScaleNormal="96" workbookViewId="0">
      <selection activeCell="E17" sqref="E17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5" spans="1:254">
      <c r="A5" s="41"/>
      <c r="B5" s="42"/>
      <c r="C5" s="43"/>
      <c r="D5" s="44"/>
      <c r="E5" s="45"/>
      <c r="F5" s="46"/>
      <c r="G5" s="47"/>
      <c r="H5" s="47"/>
      <c r="I5" s="47"/>
      <c r="J5" s="47"/>
      <c r="K5" s="47"/>
      <c r="L5" s="47"/>
      <c r="M5" s="47"/>
      <c r="N5" s="48"/>
    </row>
    <row r="7" spans="1:254" s="49" customFormat="1">
      <c r="A7" s="39" t="s">
        <v>130</v>
      </c>
      <c r="B7" s="102" t="s">
        <v>142</v>
      </c>
      <c r="C7" s="74"/>
      <c r="D7" s="74"/>
      <c r="E7" s="82"/>
      <c r="F7" s="83"/>
    </row>
    <row r="8" spans="1:254">
      <c r="B8" s="51"/>
      <c r="C8" s="74"/>
      <c r="D8" s="74"/>
      <c r="E8" s="82"/>
      <c r="F8" s="83"/>
    </row>
    <row r="9" spans="1:254" s="49" customFormat="1" ht="24.6" customHeight="1">
      <c r="A9" s="39"/>
      <c r="B9" s="51" t="s">
        <v>143</v>
      </c>
      <c r="C9" s="74"/>
      <c r="D9" s="74"/>
      <c r="E9" s="82"/>
      <c r="F9" s="83"/>
    </row>
    <row r="10" spans="1:254" s="49" customFormat="1" ht="85.15" customHeight="1">
      <c r="A10" s="39"/>
      <c r="B10" s="103" t="s">
        <v>144</v>
      </c>
      <c r="C10" s="74"/>
      <c r="D10" s="74"/>
      <c r="E10" s="82"/>
      <c r="F10" s="83"/>
    </row>
    <row r="11" spans="1:254" s="49" customFormat="1" ht="15" customHeight="1">
      <c r="A11" s="39"/>
      <c r="B11" s="103" t="s">
        <v>152</v>
      </c>
      <c r="C11" s="74"/>
      <c r="D11" s="74"/>
      <c r="E11" s="82"/>
      <c r="F11" s="83"/>
    </row>
    <row r="12" spans="1:254" s="49" customFormat="1">
      <c r="A12" s="39"/>
      <c r="B12" s="103" t="s">
        <v>145</v>
      </c>
      <c r="C12" s="74"/>
      <c r="D12" s="74"/>
      <c r="E12" s="82"/>
      <c r="F12" s="83"/>
    </row>
    <row r="13" spans="1:254" s="49" customFormat="1">
      <c r="A13" s="39"/>
      <c r="B13" s="103" t="s">
        <v>146</v>
      </c>
      <c r="C13" s="74"/>
      <c r="D13" s="74"/>
      <c r="E13" s="82"/>
      <c r="F13" s="83"/>
    </row>
    <row r="14" spans="1:254" s="49" customFormat="1">
      <c r="A14" s="39"/>
      <c r="B14" s="103" t="s">
        <v>148</v>
      </c>
      <c r="C14" s="74"/>
      <c r="D14" s="74"/>
      <c r="E14" s="82"/>
      <c r="F14" s="83"/>
    </row>
    <row r="15" spans="1:254" s="49" customFormat="1">
      <c r="A15" s="39"/>
      <c r="B15" s="103" t="s">
        <v>147</v>
      </c>
      <c r="C15" s="74"/>
      <c r="D15" s="74"/>
      <c r="E15" s="82"/>
      <c r="F15" s="83"/>
    </row>
    <row r="16" spans="1:254" s="49" customFormat="1">
      <c r="A16" s="39"/>
      <c r="B16" s="103"/>
      <c r="C16" s="74"/>
      <c r="D16" s="74"/>
      <c r="E16" s="82"/>
      <c r="F16" s="83"/>
    </row>
    <row r="17" spans="1:6" s="49" customFormat="1">
      <c r="A17" s="39"/>
      <c r="B17" s="95"/>
      <c r="C17" s="96" t="s">
        <v>12</v>
      </c>
      <c r="D17" s="96">
        <v>1</v>
      </c>
      <c r="E17" s="154"/>
      <c r="F17" s="97">
        <f>+D17*E17</f>
        <v>0</v>
      </c>
    </row>
    <row r="18" spans="1:6">
      <c r="B18" s="50"/>
      <c r="C18" s="50"/>
      <c r="D18" s="50"/>
      <c r="E18" s="50"/>
      <c r="F18" s="50"/>
    </row>
    <row r="19" spans="1:6">
      <c r="B19" s="50"/>
      <c r="C19" s="50"/>
      <c r="D19" s="50"/>
      <c r="E19" s="50"/>
      <c r="F19" s="50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8"/>
  <sheetViews>
    <sheetView topLeftCell="A11" zoomScale="96" zoomScaleNormal="96" workbookViewId="0">
      <selection activeCell="E28" sqref="E28"/>
    </sheetView>
  </sheetViews>
  <sheetFormatPr defaultColWidth="6.59765625" defaultRowHeight="11.25"/>
  <cols>
    <col min="1" max="1" width="7" style="39" customWidth="1"/>
    <col min="2" max="2" width="32.19921875" style="49" customWidth="1"/>
    <col min="3" max="3" width="4.796875" style="79" customWidth="1"/>
    <col min="4" max="4" width="5.5" style="79" customWidth="1"/>
    <col min="5" max="5" width="10.796875" style="80" customWidth="1"/>
    <col min="6" max="6" width="10.5" style="78" customWidth="1"/>
    <col min="7" max="254" width="6.59765625" style="49" customWidth="1"/>
    <col min="255" max="16384" width="6.59765625" style="50"/>
  </cols>
  <sheetData>
    <row r="1" spans="1:254" s="40" customFormat="1">
      <c r="A1" s="31"/>
      <c r="B1" s="32" t="s">
        <v>173</v>
      </c>
      <c r="C1" s="33" t="s">
        <v>8</v>
      </c>
      <c r="D1" s="34" t="s">
        <v>9</v>
      </c>
      <c r="E1" s="35" t="s">
        <v>10</v>
      </c>
      <c r="F1" s="36" t="s">
        <v>4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</row>
    <row r="2" spans="1:254">
      <c r="A2" s="41"/>
      <c r="B2" s="42"/>
      <c r="C2" s="43"/>
      <c r="D2" s="44"/>
      <c r="E2" s="45"/>
      <c r="F2" s="46"/>
      <c r="G2" s="47"/>
      <c r="H2" s="47"/>
      <c r="I2" s="47"/>
      <c r="J2" s="47"/>
      <c r="K2" s="47"/>
      <c r="L2" s="47"/>
      <c r="M2" s="47"/>
      <c r="N2" s="48"/>
    </row>
    <row r="3" spans="1:254" ht="45">
      <c r="A3" s="41"/>
      <c r="B3" s="51" t="s">
        <v>11</v>
      </c>
      <c r="C3" s="43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54" ht="45">
      <c r="A4" s="41"/>
      <c r="B4" s="51" t="s">
        <v>18</v>
      </c>
      <c r="C4" s="43"/>
      <c r="D4" s="44"/>
      <c r="E4" s="45"/>
      <c r="F4" s="46"/>
      <c r="G4" s="47"/>
      <c r="H4" s="47"/>
      <c r="I4" s="47"/>
      <c r="J4" s="47"/>
      <c r="K4" s="47"/>
      <c r="L4" s="47"/>
      <c r="M4" s="47"/>
      <c r="N4" s="48"/>
    </row>
    <row r="6" spans="1:254" s="79" customFormat="1">
      <c r="A6" s="39" t="s">
        <v>131</v>
      </c>
      <c r="B6" s="88" t="s">
        <v>70</v>
      </c>
      <c r="E6" s="80"/>
      <c r="F6" s="7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8" spans="1:254" s="79" customFormat="1" ht="22.5">
      <c r="A8" s="39"/>
      <c r="B8" s="94" t="s">
        <v>79</v>
      </c>
      <c r="E8" s="80"/>
      <c r="F8" s="7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spans="1:254" s="79" customFormat="1" ht="22.5">
      <c r="A9" s="39"/>
      <c r="B9" s="50" t="s">
        <v>75</v>
      </c>
      <c r="E9" s="80"/>
      <c r="F9" s="7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spans="1:254" s="79" customFormat="1">
      <c r="A10" s="39"/>
      <c r="B10" s="50" t="s">
        <v>76</v>
      </c>
      <c r="E10" s="80"/>
      <c r="F10" s="7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spans="1:254" s="79" customFormat="1">
      <c r="A11" s="50"/>
      <c r="B11" s="49" t="s">
        <v>77</v>
      </c>
      <c r="E11" s="80"/>
      <c r="F11" s="7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spans="1:254" s="79" customFormat="1">
      <c r="A12" s="50"/>
      <c r="B12" s="49" t="s">
        <v>78</v>
      </c>
      <c r="E12" s="80"/>
      <c r="F12" s="7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spans="1:254" s="79" customFormat="1" ht="12">
      <c r="A13" s="39"/>
      <c r="B13" s="94" t="s">
        <v>132</v>
      </c>
      <c r="E13" s="80"/>
      <c r="F13" s="7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spans="1:254" s="79" customFormat="1">
      <c r="A14" s="39"/>
      <c r="B14" s="94" t="s">
        <v>74</v>
      </c>
      <c r="E14" s="80"/>
      <c r="F14" s="7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spans="1:254" s="79" customFormat="1">
      <c r="A15" s="39"/>
      <c r="B15" s="50" t="s">
        <v>102</v>
      </c>
      <c r="E15" s="80"/>
      <c r="F15" s="7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spans="1:254" s="79" customFormat="1">
      <c r="A16" s="39"/>
      <c r="B16" s="94" t="s">
        <v>73</v>
      </c>
      <c r="E16" s="80"/>
      <c r="F16" s="7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spans="1:254" s="79" customFormat="1">
      <c r="A17" s="39"/>
      <c r="B17" s="50" t="s">
        <v>80</v>
      </c>
      <c r="E17" s="80"/>
      <c r="F17" s="7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79" customFormat="1">
      <c r="A18" s="39"/>
      <c r="B18" s="49" t="s">
        <v>101</v>
      </c>
      <c r="E18" s="80"/>
      <c r="F18" s="7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79" customFormat="1">
      <c r="A19" s="39"/>
      <c r="B19" s="49" t="s">
        <v>100</v>
      </c>
      <c r="E19" s="80"/>
      <c r="F19" s="7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</row>
    <row r="20" spans="1:254" s="79" customFormat="1">
      <c r="A20" s="39"/>
      <c r="B20" s="49" t="s">
        <v>103</v>
      </c>
      <c r="E20" s="80"/>
      <c r="F20" s="7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</row>
    <row r="21" spans="1:254">
      <c r="B21" s="94" t="s">
        <v>71</v>
      </c>
    </row>
    <row r="22" spans="1:254">
      <c r="B22" s="94" t="s">
        <v>82</v>
      </c>
    </row>
    <row r="23" spans="1:254">
      <c r="B23" s="94" t="s">
        <v>83</v>
      </c>
    </row>
    <row r="24" spans="1:254" ht="12">
      <c r="B24" s="50" t="s">
        <v>133</v>
      </c>
    </row>
    <row r="25" spans="1:254">
      <c r="B25" s="50" t="s">
        <v>81</v>
      </c>
    </row>
    <row r="26" spans="1:254">
      <c r="B26" s="49" t="s">
        <v>72</v>
      </c>
    </row>
    <row r="28" spans="1:254">
      <c r="B28" s="95"/>
      <c r="C28" s="96" t="s">
        <v>12</v>
      </c>
      <c r="D28" s="96">
        <v>1</v>
      </c>
      <c r="E28" s="154"/>
      <c r="F28" s="97">
        <f>+D28*E28</f>
        <v>0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 STRAN</vt:lpstr>
      <vt:lpstr>REKAPITULACIJA TEH. OPREMA</vt:lpstr>
      <vt:lpstr>SKLOP I</vt:lpstr>
      <vt:lpstr>SKLOP II</vt:lpstr>
      <vt:lpstr>SKLOP III</vt:lpstr>
      <vt:lpstr>SKLOP IV</vt:lpstr>
      <vt:lpstr>SKLOP V</vt:lpstr>
      <vt:lpstr>SKLOP VI</vt:lpstr>
      <vt:lpstr>SKLOP VII</vt:lpstr>
      <vt:lpstr>SKLOP VIII</vt:lpstr>
      <vt:lpstr>'1. STRAN'!Print_Area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Stimec</dc:creator>
  <cp:lastModifiedBy>Darja Kolaric</cp:lastModifiedBy>
  <dcterms:created xsi:type="dcterms:W3CDTF">2014-07-03T05:45:19Z</dcterms:created>
  <dcterms:modified xsi:type="dcterms:W3CDTF">2015-04-23T05:09:04Z</dcterms:modified>
</cp:coreProperties>
</file>