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11070" firstSheet="2" activeTab="8"/>
  </bookViews>
  <sheets>
    <sheet name="List1" sheetId="11" r:id="rId1"/>
    <sheet name="skupna rekapitulacija" sheetId="5" r:id="rId2"/>
    <sheet name="rekapitulacija GO" sheetId="3" r:id="rId3"/>
    <sheet name="GO DELA" sheetId="1" r:id="rId4"/>
    <sheet name="rekapitulacija SI" sheetId="9" r:id="rId5"/>
    <sheet name="SI OGREVANJE" sheetId="6" r:id="rId6"/>
    <sheet name="SI PREZRAČEVANJE" sheetId="7" r:id="rId7"/>
    <sheet name="SI VODA" sheetId="8" r:id="rId8"/>
    <sheet name="ELEKTRO" sheetId="10" r:id="rId9"/>
  </sheets>
  <externalReferences>
    <externalReference r:id="rId10"/>
  </externalReferences>
  <definedNames>
    <definedName name="_1Excel_BuiltIn_Print_Area_17_1">#REF!</definedName>
    <definedName name="A">#REF!</definedName>
    <definedName name="BETONSKA">'[1]gradbena dela'!#REF!</definedName>
    <definedName name="DODATNA">'[1]gradbena dela'!#REF!</definedName>
    <definedName name="Excel_BuiltIn__FilterDatabase_2">#REF!</definedName>
    <definedName name="Excel_BuiltIn_Print_Area_2">#REF!</definedName>
    <definedName name="gd">#REF!</definedName>
    <definedName name="KROVSKA">#REF!</definedName>
    <definedName name="_xlnm.Print_Area" localSheetId="8">ELEKTRO!$A$1:$F$316</definedName>
    <definedName name="_xlnm.Print_Area" localSheetId="3">'GO DELA'!$A$1:$F$221</definedName>
    <definedName name="_xlnm.Print_Area" localSheetId="0">List1!$A$1:$E$55</definedName>
    <definedName name="_xlnm.Print_Area" localSheetId="2">'rekapitulacija GO'!$A$1:$H$34</definedName>
    <definedName name="_xlnm.Print_Area" localSheetId="4">'rekapitulacija SI'!$A$1:$H$23</definedName>
    <definedName name="_xlnm.Print_Area" localSheetId="5">'SI OGREVANJE'!$A$1:$F$150</definedName>
    <definedName name="_xlnm.Print_Area" localSheetId="6">'SI PREZRAČEVANJE'!$A$1:$F$174</definedName>
    <definedName name="_xlnm.Print_Area" localSheetId="7">'SI VODA'!$A$1:$F$152</definedName>
    <definedName name="_xlnm.Print_Area" localSheetId="1">'skupna rekapitulacija'!$A$1:$H$26</definedName>
    <definedName name="ZEMELJSKA">'[1]gradbena dela'!#REF!</definedName>
  </definedNames>
  <calcPr calcId="145621"/>
</workbook>
</file>

<file path=xl/calcChain.xml><?xml version="1.0" encoding="utf-8"?>
<calcChain xmlns="http://schemas.openxmlformats.org/spreadsheetml/2006/main">
  <c r="F131" i="8" l="1"/>
  <c r="F81" i="1" l="1"/>
  <c r="F158" i="7" l="1"/>
  <c r="F278" i="10" l="1"/>
  <c r="F276" i="10"/>
  <c r="F274" i="10"/>
  <c r="F272" i="10"/>
  <c r="F270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43" i="10"/>
  <c r="F242" i="10"/>
  <c r="A242" i="10"/>
  <c r="A243" i="10" s="1"/>
  <c r="F240" i="10"/>
  <c r="A240" i="10"/>
  <c r="F239" i="10"/>
  <c r="F238" i="10"/>
  <c r="F237" i="10"/>
  <c r="F236" i="10"/>
  <c r="F235" i="10"/>
  <c r="F234" i="10"/>
  <c r="F227" i="10"/>
  <c r="F223" i="10"/>
  <c r="F220" i="10"/>
  <c r="A219" i="10"/>
  <c r="A222" i="10" s="1"/>
  <c r="F217" i="10"/>
  <c r="F216" i="10"/>
  <c r="F213" i="10"/>
  <c r="F211" i="10"/>
  <c r="F208" i="10"/>
  <c r="A207" i="10"/>
  <c r="F205" i="10"/>
  <c r="F204" i="10"/>
  <c r="F203" i="10"/>
  <c r="F199" i="10"/>
  <c r="F198" i="10"/>
  <c r="F197" i="10"/>
  <c r="F196" i="10"/>
  <c r="F195" i="10"/>
  <c r="A175" i="10"/>
  <c r="A177" i="10" s="1"/>
  <c r="F173" i="10"/>
  <c r="F171" i="10"/>
  <c r="F169" i="10"/>
  <c r="F167" i="10"/>
  <c r="F165" i="10"/>
  <c r="F163" i="10"/>
  <c r="F161" i="10"/>
  <c r="F159" i="10"/>
  <c r="F157" i="10"/>
  <c r="F155" i="10"/>
  <c r="F153" i="10"/>
  <c r="F144" i="10"/>
  <c r="F143" i="10"/>
  <c r="F142" i="10"/>
  <c r="F141" i="10"/>
  <c r="F140" i="10"/>
  <c r="F139" i="10"/>
  <c r="F138" i="10"/>
  <c r="F137" i="10"/>
  <c r="F136" i="10"/>
  <c r="F128" i="10"/>
  <c r="F126" i="10"/>
  <c r="F118" i="10"/>
  <c r="F116" i="10"/>
  <c r="F115" i="10"/>
  <c r="F112" i="10"/>
  <c r="A111" i="10"/>
  <c r="A114" i="10" s="1"/>
  <c r="F109" i="10"/>
  <c r="F106" i="10"/>
  <c r="F104" i="10"/>
  <c r="F101" i="10"/>
  <c r="F99" i="10"/>
  <c r="F96" i="10"/>
  <c r="F95" i="10"/>
  <c r="F94" i="10"/>
  <c r="F91" i="10"/>
  <c r="F90" i="10"/>
  <c r="F87" i="10"/>
  <c r="F86" i="10"/>
  <c r="F85" i="10"/>
  <c r="F84" i="10"/>
  <c r="F83" i="10"/>
  <c r="F82" i="10"/>
  <c r="A81" i="10"/>
  <c r="A89" i="10" s="1"/>
  <c r="A93" i="10" s="1"/>
  <c r="F79" i="10"/>
  <c r="F78" i="10"/>
  <c r="F75" i="10"/>
  <c r="F70" i="10"/>
  <c r="F63" i="10"/>
  <c r="F60" i="10"/>
  <c r="F58" i="10"/>
  <c r="F56" i="10"/>
  <c r="F54" i="10"/>
  <c r="F52" i="10"/>
  <c r="F50" i="10"/>
  <c r="F48" i="10"/>
  <c r="F46" i="10"/>
  <c r="F45" i="10"/>
  <c r="F40" i="10"/>
  <c r="F39" i="10"/>
  <c r="F32" i="10"/>
  <c r="F30" i="10"/>
  <c r="F28" i="10"/>
  <c r="F26" i="10"/>
  <c r="F23" i="10"/>
  <c r="F21" i="10"/>
  <c r="F19" i="10"/>
  <c r="F17" i="10"/>
  <c r="F15" i="10"/>
  <c r="F13" i="10"/>
  <c r="F136" i="8"/>
  <c r="F128" i="8"/>
  <c r="F127" i="8"/>
  <c r="F123" i="8"/>
  <c r="F122" i="8"/>
  <c r="F118" i="8"/>
  <c r="F117" i="8"/>
  <c r="F116" i="8"/>
  <c r="F109" i="8"/>
  <c r="F108" i="8"/>
  <c r="F99" i="8"/>
  <c r="F95" i="8"/>
  <c r="F89" i="8"/>
  <c r="F82" i="8"/>
  <c r="F78" i="8"/>
  <c r="F74" i="8"/>
  <c r="F70" i="8"/>
  <c r="F66" i="8"/>
  <c r="F61" i="8"/>
  <c r="F50" i="8"/>
  <c r="F35" i="8"/>
  <c r="F19" i="8"/>
  <c r="F159" i="7"/>
  <c r="F152" i="7"/>
  <c r="F148" i="7"/>
  <c r="F144" i="7"/>
  <c r="F138" i="7"/>
  <c r="F133" i="7"/>
  <c r="F130" i="7"/>
  <c r="F125" i="7"/>
  <c r="F124" i="7"/>
  <c r="F118" i="7"/>
  <c r="F113" i="7"/>
  <c r="F106" i="7"/>
  <c r="F99" i="7"/>
  <c r="F98" i="7"/>
  <c r="F91" i="7"/>
  <c r="F90" i="7"/>
  <c r="F89" i="7"/>
  <c r="F84" i="7"/>
  <c r="F83" i="7"/>
  <c r="F82" i="7"/>
  <c r="F77" i="7"/>
  <c r="F73" i="7"/>
  <c r="F69" i="7"/>
  <c r="F68" i="7"/>
  <c r="F67" i="7"/>
  <c r="F62" i="7"/>
  <c r="F57" i="7"/>
  <c r="F48" i="7"/>
  <c r="F43" i="7"/>
  <c r="F29" i="7"/>
  <c r="F135" i="6"/>
  <c r="F134" i="6"/>
  <c r="F127" i="6"/>
  <c r="F121" i="6"/>
  <c r="F115" i="6"/>
  <c r="F110" i="6"/>
  <c r="F103" i="6"/>
  <c r="F96" i="6"/>
  <c r="F95" i="6"/>
  <c r="F90" i="6"/>
  <c r="F89" i="6"/>
  <c r="F88" i="6"/>
  <c r="F87" i="6"/>
  <c r="F86" i="6"/>
  <c r="F82" i="6"/>
  <c r="F78" i="6"/>
  <c r="F64" i="6"/>
  <c r="F43" i="6"/>
  <c r="F22" i="6"/>
  <c r="F155" i="7" l="1"/>
  <c r="F162" i="7" s="1"/>
  <c r="F140" i="8"/>
  <c r="F33" i="10"/>
  <c r="F200" i="10"/>
  <c r="D225" i="10" s="1"/>
  <c r="F225" i="10" s="1"/>
  <c r="F228" i="10" s="1"/>
  <c r="F300" i="10" s="1"/>
  <c r="D120" i="10"/>
  <c r="F120" i="10" s="1"/>
  <c r="F130" i="10" s="1"/>
  <c r="F292" i="10" s="1"/>
  <c r="D124" i="10"/>
  <c r="F124" i="10" s="1"/>
  <c r="D122" i="10"/>
  <c r="F122" i="10" s="1"/>
  <c r="F266" i="10"/>
  <c r="F304" i="10" s="1"/>
  <c r="F290" i="10"/>
  <c r="F281" i="10"/>
  <c r="F306" i="10" s="1"/>
  <c r="D175" i="10"/>
  <c r="F175" i="10" s="1"/>
  <c r="D177" i="10"/>
  <c r="D241" i="10"/>
  <c r="F241" i="10" s="1"/>
  <c r="F245" i="10" s="1"/>
  <c r="F302" i="10" s="1"/>
  <c r="F145" i="10"/>
  <c r="E145" i="10"/>
  <c r="F130" i="6"/>
  <c r="F199" i="1"/>
  <c r="F195" i="1"/>
  <c r="F193" i="1"/>
  <c r="F191" i="1"/>
  <c r="F189" i="1"/>
  <c r="F185" i="1"/>
  <c r="F187" i="1"/>
  <c r="F183" i="1"/>
  <c r="F181" i="1"/>
  <c r="F168" i="1"/>
  <c r="F166" i="1"/>
  <c r="F164" i="1"/>
  <c r="F137" i="1"/>
  <c r="F135" i="1"/>
  <c r="F133" i="1"/>
  <c r="F124" i="1"/>
  <c r="F121" i="1"/>
  <c r="F118" i="1"/>
  <c r="F138" i="6" l="1"/>
  <c r="F140" i="6" s="1"/>
  <c r="H9" i="9"/>
  <c r="F164" i="7"/>
  <c r="H11" i="9"/>
  <c r="F142" i="8"/>
  <c r="F177" i="10"/>
  <c r="F179" i="10" s="1"/>
  <c r="F296" i="10" s="1"/>
  <c r="F147" i="10"/>
  <c r="F294" i="10" s="1"/>
  <c r="F75" i="1"/>
  <c r="F87" i="1"/>
  <c r="F57" i="1"/>
  <c r="F55" i="1"/>
  <c r="F51" i="1"/>
  <c r="F47" i="1"/>
  <c r="F33" i="1"/>
  <c r="F31" i="1"/>
  <c r="F27" i="1"/>
  <c r="F26" i="1"/>
  <c r="F23" i="1"/>
  <c r="F21" i="1"/>
  <c r="F17" i="1"/>
  <c r="F15" i="1"/>
  <c r="F13" i="1"/>
  <c r="F11" i="1"/>
  <c r="H7" i="9" l="1"/>
  <c r="H13" i="9"/>
  <c r="F310" i="10"/>
  <c r="H10" i="5" s="1"/>
  <c r="F63" i="1"/>
  <c r="F62" i="1"/>
  <c r="H17" i="9" l="1"/>
  <c r="H12" i="5" s="1"/>
  <c r="F203" i="1"/>
  <c r="F201" i="1"/>
  <c r="F197" i="1"/>
  <c r="F179" i="1"/>
  <c r="F177" i="1"/>
  <c r="F148" i="1"/>
  <c r="F205" i="1" l="1"/>
  <c r="F29" i="1"/>
  <c r="F85" i="1"/>
  <c r="F83" i="1"/>
  <c r="F127" i="1"/>
  <c r="F170" i="1"/>
  <c r="F115" i="1"/>
  <c r="F53" i="1"/>
  <c r="F9" i="1"/>
  <c r="F151" i="1"/>
  <c r="F101" i="1"/>
  <c r="F99" i="1"/>
  <c r="F97" i="1"/>
  <c r="F95" i="1"/>
  <c r="F93" i="1"/>
  <c r="F89" i="1"/>
  <c r="F91" i="1"/>
  <c r="F79" i="1"/>
  <c r="F77" i="1"/>
  <c r="F73" i="1"/>
  <c r="F71" i="1"/>
  <c r="F69" i="1"/>
  <c r="F19" i="1"/>
  <c r="F7" i="1"/>
  <c r="F3" i="1"/>
  <c r="F5" i="1"/>
  <c r="F49" i="1"/>
  <c r="F112" i="1"/>
  <c r="F140" i="1" s="1"/>
  <c r="F130" i="1"/>
  <c r="F162" i="1"/>
  <c r="F45" i="1"/>
  <c r="F59" i="1"/>
  <c r="F35" i="1" l="1"/>
  <c r="F37" i="1" s="1"/>
  <c r="F172" i="1"/>
  <c r="F103" i="1"/>
  <c r="H11" i="3" s="1"/>
  <c r="F65" i="1"/>
  <c r="H9" i="3" s="1"/>
  <c r="F153" i="1"/>
  <c r="H15" i="3" s="1"/>
  <c r="H13" i="3"/>
  <c r="H19" i="3"/>
  <c r="H17" i="3"/>
  <c r="H7" i="3" l="1"/>
  <c r="H21" i="3" s="1"/>
  <c r="F212" i="1" s="1"/>
  <c r="F210" i="1" s="1"/>
  <c r="H25" i="3" l="1"/>
  <c r="H15" i="5" l="1"/>
  <c r="H17" i="5" s="1"/>
  <c r="H19" i="5" s="1"/>
  <c r="H8" i="5"/>
</calcChain>
</file>

<file path=xl/sharedStrings.xml><?xml version="1.0" encoding="utf-8"?>
<sst xmlns="http://schemas.openxmlformats.org/spreadsheetml/2006/main" count="1205" uniqueCount="682">
  <si>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</si>
  <si>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</si>
  <si>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</si>
  <si>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</si>
  <si>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</si>
  <si>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</si>
  <si>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</si>
  <si>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</si>
  <si>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</si>
  <si>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</si>
  <si>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</si>
  <si>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</si>
  <si>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</si>
  <si>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kom</t>
  </si>
  <si>
    <t>ur</t>
  </si>
  <si>
    <t>kpl</t>
  </si>
  <si>
    <t>14.</t>
  </si>
  <si>
    <t>RUŠITVENA DELA</t>
  </si>
  <si>
    <r>
      <t>m</t>
    </r>
    <r>
      <rPr>
        <vertAlign val="superscript"/>
        <sz val="10"/>
        <rFont val="Arial CE"/>
        <charset val="238"/>
      </rPr>
      <t>2</t>
    </r>
  </si>
  <si>
    <t>RUŠITVENA DELA SKUPAJ:</t>
  </si>
  <si>
    <t>EUR</t>
  </si>
  <si>
    <t>ZIDARSKA DELA</t>
  </si>
  <si>
    <t>V ceni postavke upoštevati  izvedbo, material, vse zunanje in notranje transporte, ter vsa pomožna dela skladno z normativi v gradbeništvu.</t>
  </si>
  <si>
    <r>
      <t>m</t>
    </r>
    <r>
      <rPr>
        <vertAlign val="superscript"/>
        <sz val="10"/>
        <rFont val="Arial CE"/>
        <charset val="238"/>
      </rPr>
      <t>1</t>
    </r>
  </si>
  <si>
    <t>ZIDARSKA DELA SKUPAJ:</t>
  </si>
  <si>
    <t>V ceni upoštevati poleg nabave, dobave in montaže še vse transporte do mesta vgradnje-montaže, ter vse potrebne izreze v mavčnokartonskih ploščah za instalacije, obdelavo stikov z bandažiranjem in vogalov z Alu kotniki z izravnavo.</t>
  </si>
  <si>
    <t>V postavkah je potrebno zajeti premične delovne višine od 2-4m!</t>
  </si>
  <si>
    <t>SKUPAJ SUHOMONTAŽNA DELA</t>
  </si>
  <si>
    <t>KERAMIČARSKA DELA</t>
  </si>
  <si>
    <t>V ceni zajeti vsa predhodna, pomožna in zaključna dela z vsemi transporti.</t>
  </si>
  <si>
    <t>V ceni zajeti vse zunanje in notranje transporte ter delovne odre višine 2-4 m!</t>
  </si>
  <si>
    <t>&gt;brez pvc letev, bordur in obrob.</t>
  </si>
  <si>
    <t>KERAMIČARSKA DELA SKUPAJ:</t>
  </si>
  <si>
    <t>SLIKOPLESKARSKA DELA</t>
  </si>
  <si>
    <t>Opomba:</t>
  </si>
  <si>
    <t>Pleskanje instalacijskih napeljav ni upoštevano v tem popisu!</t>
  </si>
  <si>
    <t>Pri ponudbi upoštevati navodila arhitekta.</t>
  </si>
  <si>
    <t>V ceni zajeti vse zunanje in notranje transporte ter delovne odre višine 2-4m!</t>
  </si>
  <si>
    <t>SLIKOPLESKARSKA DELA SKUPAJ:</t>
  </si>
  <si>
    <t>RAZNA DELA SKUPAJ:</t>
  </si>
  <si>
    <t>I.</t>
  </si>
  <si>
    <r>
      <t>m</t>
    </r>
    <r>
      <rPr>
        <vertAlign val="superscript"/>
        <sz val="10"/>
        <rFont val="Arial CE"/>
        <charset val="238"/>
      </rPr>
      <t>3</t>
    </r>
  </si>
  <si>
    <t>II.</t>
  </si>
  <si>
    <t>IV.</t>
  </si>
  <si>
    <t>kos</t>
  </si>
  <si>
    <t>V.</t>
  </si>
  <si>
    <t>VI.</t>
  </si>
  <si>
    <t>RAZNA DELA</t>
  </si>
  <si>
    <t>III.</t>
  </si>
  <si>
    <t>SUHOMONTAŽNA DELA</t>
  </si>
  <si>
    <t>SKUPAJ :</t>
  </si>
  <si>
    <t>SKUPNA  REKAPITULACIJA</t>
  </si>
  <si>
    <t>S K U P N A    R E K A P I T U L A C I J A</t>
  </si>
  <si>
    <t>STROJNOINSTALACIJSKA DELA :</t>
  </si>
  <si>
    <t>ELEKTROINSTALACIJSKA DELA :</t>
  </si>
  <si>
    <t>Demontaža notranjih vrat kompletno z podbojem velikosti do 2,0 m2 z iznosom do gradbiščne deponije.</t>
  </si>
  <si>
    <t>VII.</t>
  </si>
  <si>
    <t>KROVSKO KLEPARSKA DELA</t>
  </si>
  <si>
    <t>KROVSKO KLEPARSKA DELA SKUPAJ:</t>
  </si>
  <si>
    <t>Montaža dvodelne čelne obrobe iz alu. barvane pločevine r.š. 62 cm</t>
  </si>
  <si>
    <t>Rezanje opeke v žloti.</t>
  </si>
  <si>
    <t>Montaža točkovnih snegolovov.</t>
  </si>
  <si>
    <t xml:space="preserve">Izdelava žlebov in odtočnih cevi iz alu. barvane pločevine. </t>
  </si>
  <si>
    <t>Izdelava dimniške obrobe iz alu. barvane pločevine.</t>
  </si>
  <si>
    <t>15.</t>
  </si>
  <si>
    <t>16.</t>
  </si>
  <si>
    <t>17.</t>
  </si>
  <si>
    <t>VIII.</t>
  </si>
  <si>
    <t xml:space="preserve">Kompletno z bandažiranjem stikov. Vsa dela izvesti po detajlih in navodilih proizvajalca! </t>
  </si>
  <si>
    <t>Dvakratno slikanje stropne obloge iz mavčnokartonskih plošč z JUPOLOM za notranje površine v beli barvi. Vključno s predhodno pripravo površine: 2x glajenje, brušenje.</t>
  </si>
  <si>
    <t>Dvakratno slikanje obstoječih sten z JUPOLOM za notranje površine v beli barvi. Vključno s predhodno pripravo površine: struganje obstoječe slikarije, premaz z emulzijo, 2x glajenje, brušenje.</t>
  </si>
  <si>
    <t>Odstranitev dotrajanih letev, ter odvoz na gradbiščno deponijo.</t>
  </si>
  <si>
    <t>Odstranitev vseh kleparskih izdelkov, ter odvoz na gradbiščno deponijo.</t>
  </si>
  <si>
    <t>SKUPAJ z DDV-jem:</t>
  </si>
  <si>
    <t>NEPREDVIDENA DELA</t>
  </si>
  <si>
    <t>Dobava in montaža nizkostenskih zaključnih letev.</t>
  </si>
  <si>
    <t>NEPREDVIDENA DELA SKUPAJ:</t>
  </si>
  <si>
    <t>&gt; KV ur</t>
  </si>
  <si>
    <t>&gt; PK ur</t>
  </si>
  <si>
    <t>+ DDV 22%</t>
  </si>
  <si>
    <t xml:space="preserve">Odstranitev obstoječega pomivalnega korita z sifonom in stensko armaturo, iznos elementov na gradbiščno deponijo. </t>
  </si>
  <si>
    <t xml:space="preserve">Odstranitev obstoječih stopnic (lesene nastopne ploskve na kovinski podkonstrukciji z lesenim opažem in ometom in na betonski podlagi; kompletno leseni, betonski in kovinski del), iznos ruševin na gradbiščno deponijo. </t>
  </si>
  <si>
    <t>Čiščenje podstrehe z iznosom materiala (mešani komunalni odpadki) na gradbiščno deponijo.</t>
  </si>
  <si>
    <t>Nepredvidena dela; predvideno 7% vseh rušitvenih del.</t>
  </si>
  <si>
    <t xml:space="preserve">Izdelava vratnega preboja v pritličju, rušenje opečne stene debeline 10,0 cm, dimenzija preboja 0,90/2,0 m + preboj za preklado, iznos ruševin na gradbiščno deponijo. </t>
  </si>
  <si>
    <t xml:space="preserve">Odstranitev obstoječega dimnika dimenzij 0,61/0,44 m, kompletno z dimnišmiki vratci in delovnim odrom, iznos ruševin na gradbiščno deponijo. </t>
  </si>
  <si>
    <t>Razna rušitvena dela, obračunana po dejansko porabljenem času in materialu (preboji in utori za instalacije).</t>
  </si>
  <si>
    <t xml:space="preserve">Izdelava vratnega preboja v mansardi, rušenje opečne stene debeline 20,0 cm, dimenzija preboja 0,90/2,1 m + preboj za preklado, iznos ruševin na gradbiščno deponijo. </t>
  </si>
  <si>
    <t>Rušenje obstoječe opečne stene debeline 32,0 cm , iznos ruševin na gradbiščno deponijo.</t>
  </si>
  <si>
    <t>Rušenje obstoječe stenske keramike, iznos ruševin na gradbiščno deponijo.</t>
  </si>
  <si>
    <t>Kompletno rušenje obstoječega stropa v sestavi; plohi dimenzij 5,0/20,0 cm, deske debeline do 2,5 cm, trstika, omet , iznos ruševin na gradbiščno deponijo.</t>
  </si>
  <si>
    <t>Kompletno rušenje obstoječe podne konstrukcije podstrešja v sestavi; pokončni plohi, deske debeline do 2,0 cm, iznos ruševin na gradbiščno deponijo.</t>
  </si>
  <si>
    <t>Nalaganje in odvoz gradbenih ruševin iz gradbiščne na stalno deponijo oddaljeno do 20,0 km.</t>
  </si>
  <si>
    <t>Nalaganje in odvoz mešanih komunalnih odpadkov iz gradbiščne na stalno deponijo oddaljeno do 20,0 km.</t>
  </si>
  <si>
    <t>Izdelava zaščite obstoječih tlakov in prostorov, zidarsko čiščenje med gradnjo.</t>
  </si>
  <si>
    <t>Zazidava obstoječe vratne odprtine z siporeksom debeline 10,0 cm, obojestranska obdelava z lepilom, tekstilno mrežico in finim ometom. Velikost odprtine 0,9/2,0 m.</t>
  </si>
  <si>
    <t xml:space="preserve">Zidanje stene s siporeksom debeline 20,0 cm, obojestranska obdelava z lepilom, tekstilno mrežico in finim ometom. </t>
  </si>
  <si>
    <t>Dobava in vgradnja opečne preklade debeline 2x9,0 cm, obdelava preklad in špalet z grobim in finim ometom.</t>
  </si>
  <si>
    <t>Dobava in vgradnja opečne preklade debeline 9,0 cm, obdelava preklade in špalet z grobim in finim ometom.</t>
  </si>
  <si>
    <t>Krpanje sten na mestu odstranjenega ometa in rušenj z grobim in finim ometom debeline do 2,5 cm.</t>
  </si>
  <si>
    <t>Obdelava sten mansarde z grobim in finim ometom debeline do 3,0 cm.</t>
  </si>
  <si>
    <t>Razna zidarska dela, obračunana po dejansko porabljenem času in materialu. Krpanje ometa, zazidave in obdelave prebojev in utorov.</t>
  </si>
  <si>
    <t>GRADBENO OBRTNIŠKA DELA :</t>
  </si>
  <si>
    <r>
      <t>Finalno čiščenje po končanih delih s čiščenjem oken in vrat ter vseh oblog. Obračun po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 enkratne tlorisne površine (mansarda, stopnišče, hodnik).</t>
    </r>
  </si>
  <si>
    <t>Dobava in montaža distančnih letev 5,0/8,0 cm.</t>
  </si>
  <si>
    <t>Dobava in montaža paropropusne napenjalne folije.</t>
  </si>
  <si>
    <t>Dobava in montaža čelne deske.</t>
  </si>
  <si>
    <t>Pokrivanje slemena s slemenjaki kot naprimer Tondach cu. rjava engoba.</t>
  </si>
  <si>
    <t>Dobava in montaža opečnega zračnika.</t>
  </si>
  <si>
    <t>18.</t>
  </si>
  <si>
    <t>Kompletna izvedba obloge ravnega dela stropa, 26,0 cm izolacije Ursa ali Knaufinsulation SF 035, parna zapora,oploščenje z 2x1,25 cm debeli plošči.</t>
  </si>
  <si>
    <t xml:space="preserve">Kompletna izvedba obloge poševnega dela stropa, 26,0 cm izolacije Ursa ali Knaufinsulation SF 035, parna zapora,oploščenje z 2x1,25 cm debeli plošči.  </t>
  </si>
  <si>
    <t xml:space="preserve">Kompletna izvedba kolenčnega zidu višine 1,0 m, 26,0 cm izolacije Ursa ali Knaufinsulation SF 035, parna zapora,oploščenje z 2x1,25 cm debeli plošči.  </t>
  </si>
  <si>
    <t xml:space="preserve">Kompletna izvedba predelne stene debeline 15,0 cm, 10,0 cm izolacije, parna zapora,oploščenje z 2x2x1,25 cm debeli plošči.  </t>
  </si>
  <si>
    <t xml:space="preserve">Kompletna izvedba obloge lesene nosilne konstrukcije, skupne debeline do 30,0 cm, 20,0 cm izolacije, parna zapora,oploščenje z 2x2x1,25 cm debeli plošči.  </t>
  </si>
  <si>
    <t xml:space="preserve">Dobava in izdelava obloge stene z kovinsko podkonstrukcijo, izolacijo debeline 10,0 cm ter dvojno gipskartonsko ploščo. </t>
  </si>
  <si>
    <t>Obdelava okenskih špalet z gipskartonsko oblogo, kompletno z alu vogalniki, kovinska podkonstrukcija, izolacija, ter 1x12,5 mm plošča. Okenske odprtine strešnik oken.</t>
  </si>
  <si>
    <t xml:space="preserve">Dobava in izdelava obloge stropa delavnice z kovinsko podkonstrukcijo, izolacijo debeline 15,0 cm ter dvojno gipskartonsko ploščo. </t>
  </si>
  <si>
    <t>Dobava in polaganje talnih keramičnih ploščic I. kvalitete, lepljene s kvalitetnim lepilom, premazom tal z emulzijo, kompletno s stičenjem s fugirno maso. (vrednost dobavljene keramike do 20,0 €/m2)</t>
  </si>
  <si>
    <t>Dobava in polaganje stenskih keramičnih ploščic I. kvalitete, lepljene na gipskartonsko oblogo s kvalitetnim lepilom, premazom z emulzijo, kompletno s stičenjem s fugirno maso. (vrednost dobavljene keramike do 20,0 €/m2)</t>
  </si>
  <si>
    <t>Dvakratno slikanje obloge iz mavčnokartonskih plošč z JUPOLOM za notranje površine v beli barvi. Vključno s predhodno pripravo površine: 2x glajenje, brušenje.</t>
  </si>
  <si>
    <t>Kitanje stikov z belim akrilnim kitom.</t>
  </si>
  <si>
    <t>Dobava in montaža drsnih vrat; Alu okvir zastekljen z kaljenim steklom matiranim debeline 12,0 mm, dimenzije 130,0/250,0 cm, po shemi projektanta.</t>
  </si>
  <si>
    <t>Dobava in montaža lesenih drsnih vrat (lesen furniran podboj-beljen hrast, furnirano krilo-beljen hrast) dimenzije 130,0/250,0 cm, kompletno z okovjem, po shemi projektanta.</t>
  </si>
  <si>
    <t>Dobava in montaža lesenih vrat (lesen furniran podboj-beljen hrast, furnirano krilo-beljen hrast) dimenzije 90,0/200,0 cm, kompletno z okovjem, samozapiralo EI30, po shemi projektanta.</t>
  </si>
  <si>
    <t>Dobava in montaža lesenih vrat (lesen furniran podboj-beljen hrast, furnirano krilo-beljen hrast) dimenzije 90,0/200,0 cm + nadsvetloba višine 50,0 cm, termopan 4/12/4 mm, kompletno z okovjem, po shemi projektanta.</t>
  </si>
  <si>
    <t>Dobava in montaža lesenih vrat (lesen furniran podboj-beljen hrast, furnirano krilo-beljen hrast) dimenzije 90,0/200,0 cm + nadsvetloba višine 50,0 cm, termopan 4/12/4 mm, kompletno z okovjem in prezračevalno rešetko, po shemi projektanta.</t>
  </si>
  <si>
    <t>Dobava in montaža lesenih vrat (lesen furniran podboj-beljen hrast, furnirano krilo-beljen hrast) dimenzije 80,0/200,0 cm + nadsvetloba višine 50,0 cm, termopan 4/12/4 mm, kompletno z okovjem in prezračevalno rešetko, po shemi projektanta.</t>
  </si>
  <si>
    <t>Dobava in montaža OSB plošče debeline 2,5 cm, montirana na lesene plohe 5,0/25,0 cm.</t>
  </si>
  <si>
    <t>Dobava in polaganje gotovega parketa hrast debeline 1,6 cm, parket lepljen na OSB ploščo.</t>
  </si>
  <si>
    <t>Dobava in montaža lesenih plohov 5,0/24,0 cm na razdalji cca. 50,0 cm (podkonstrukcija OSB tlaku).</t>
  </si>
  <si>
    <t>kg</t>
  </si>
  <si>
    <t>Izdelava ojačitve obstoječe konstrukcije z Sika Carbodur M, debeline 1,4 mm, širine 60,0 mm.</t>
  </si>
  <si>
    <t>Izdelava nove kovinske konstrukcije (ojačitev obstoječe in nove lesene konstrukcije ostrešja in stropa). Jeklo S235. HEA280.</t>
  </si>
  <si>
    <t>Dobava in vgradnja notranjih okenskih polic bele barve debeline 2 cm (helopal ali podobno), širine do 20,0 cm</t>
  </si>
  <si>
    <t>Dobava in montaža novih stopnic iz kovinske podkonstrukcije, na katere se montira lesene (hrastove) nastopne in čelne ploskve lakirane. S spodnje in čelne strani se stopnice obdela z gipskartonsko dvojno oblogo (stiki bandažirani in kitani), kompletno z lesenim ročajem na kovinskem držalu. Po shemi projektanta.</t>
  </si>
  <si>
    <t xml:space="preserve">        Dobava in montaža</t>
  </si>
  <si>
    <t>Mitsubishi Electric PUMY-P200YKM</t>
  </si>
  <si>
    <t>Zunanja kompresorska enota kompaktne izvedbe z inverter kompresorjem, toplotnim izmenjevalcem iz Cu cevne instalacije z bakrenimi rebri. Stroj je kompletne izvedbe z vsemi internimi cevmi in priključki za medij ter električno napeljavo, varnostno ter funkcijsko mikroprocesorsko avtomatiko, vključno z instrumenti za nadzor in kontrolo delovanja.
Avtomatska regulacija je mikroprocesorska, programska, z regulacijo vsake notranje enote posebej z lastnim režimom delovanja. Vsebuje avtomatsko tipalo z avtomatiko za preprečevanje zamrzovanje uparjalnikov ter kontrolno tipalo v primeru snežnih padavin.</t>
  </si>
  <si>
    <t>- DC Inverter motor ventilatorja</t>
  </si>
  <si>
    <t>- H.I.C. krog za nadzor hlajenja</t>
  </si>
  <si>
    <t>- Sistem omogoča delovanje notranjih enot do 40m od prvega razdelilnega kosa z maksimalno skupno dolžino instalacije 300m.</t>
  </si>
  <si>
    <t>- Priključitev do 12 notranjih enot</t>
  </si>
  <si>
    <t>TEHNIČNI PODATKI:</t>
  </si>
  <si>
    <t>Moč:  hlajenje 22.4 kW, gretje 25.0 kW</t>
  </si>
  <si>
    <t>EER: 3.70, COP: 4.28</t>
  </si>
  <si>
    <t>Priključna električna moč: hlajenje 6.05 kW, gretje 5.84 kW</t>
  </si>
  <si>
    <t>Električni priklop: 3F / 380~415V / 50Hz</t>
  </si>
  <si>
    <t>Šumnost: 56/61 dB(A)</t>
  </si>
  <si>
    <t>Dimenzije: 1338 x 1050 x 330 mm</t>
  </si>
  <si>
    <t>Teža: 138 kg</t>
  </si>
  <si>
    <t xml:space="preserve">Območje delovanja: hlajenje od -5°do 46°C, </t>
  </si>
  <si>
    <t>gretje od -20° do 15°C</t>
  </si>
  <si>
    <t>Medij: R410A</t>
  </si>
  <si>
    <t>PROIZVAJALEC: Mitsubishi Electric, Japonska</t>
  </si>
  <si>
    <t>POOBLAŠČENI UVOZNIK IN DISTRIBUTER: REAM d.o.o.</t>
  </si>
  <si>
    <t>Mitsubishi Electric PFFY-P20VLRMM-E</t>
  </si>
  <si>
    <t>Notranja parapetna enota - skrita izvedba</t>
  </si>
  <si>
    <t>- popolna elektronska regulacija s pomočjo upravljalnika</t>
  </si>
  <si>
    <t>- tristopenjski ventilator</t>
  </si>
  <si>
    <t xml:space="preserve"> - motorizirane lamele za usmeritev zraka</t>
  </si>
  <si>
    <t>- zračni filter</t>
  </si>
  <si>
    <t>- termostat za odčitavanje dejanske temperature v prostoru</t>
  </si>
  <si>
    <t>- elektronsko krmiljen elektromagnetni ventil</t>
  </si>
  <si>
    <t>Moč: hlajenje 2.2 kW, gretje 2.5 kW</t>
  </si>
  <si>
    <t>Električno napajanje: 1F / 230 V / 50 Hz</t>
  </si>
  <si>
    <t>Poraba el. energije: hlajenje 0.04 kW, gretje 0.04 kW</t>
  </si>
  <si>
    <t>Zunanji statični tlak: 20/40/60 Pa</t>
  </si>
  <si>
    <t>Pretok zraka: 4.5/5.5/6.5 m3/min</t>
  </si>
  <si>
    <t>Šumnost: 31 ~ 43 dB(A)</t>
  </si>
  <si>
    <t>Dimenzije: 639 x 886 x 220 mm</t>
  </si>
  <si>
    <t>Teža: 18.5 kg</t>
  </si>
  <si>
    <t>UVOZNIK: REAM d.o.o., Trzin</t>
  </si>
  <si>
    <t>Mitsubishi Electric PFFY-P25VLRMM-E</t>
  </si>
  <si>
    <t>Moč: hlajenje 2.8 kW, gretje 3.2 kW</t>
  </si>
  <si>
    <t>Mitsubishi Electric PAR-32MAA</t>
  </si>
  <si>
    <t>Stenski upravljalnik z kabelsko povezavo do pripadajoče notranje klimatske naprave</t>
  </si>
  <si>
    <t>POOBLAŠČENI UVOZNIK IN DISTRIBUTER: REAM d.o.o., Trzin</t>
  </si>
  <si>
    <t>- lokalni priklop</t>
  </si>
  <si>
    <t>- popolna elektronska regulacija</t>
  </si>
  <si>
    <t>- tedenski časovnik - do 8 nastavitev na dan</t>
  </si>
  <si>
    <t>- lokalni termostat</t>
  </si>
  <si>
    <t>- možnost zaklepanja funkcij</t>
  </si>
  <si>
    <t>- možnost nastavitve temperaturnega območja</t>
  </si>
  <si>
    <t>- diagostični program za trenutni prikaz delovanja sistema</t>
  </si>
  <si>
    <t>Dimenzije: 130 x 120 x 19 mm</t>
  </si>
  <si>
    <t xml:space="preserve">kom  </t>
  </si>
  <si>
    <t>Razdelilni kosi MITSUBISHI ELECTRIC</t>
  </si>
  <si>
    <t>CMY-Y62G-E</t>
  </si>
  <si>
    <t xml:space="preserve">Bakrene cevi, predizolirane z ARMSTRONG AC 9 s fazonskimi kosi, z materialom za lotanje, s tesnilnim in obešalnim materialom, z dodatkom za razrez, po VDI 2035, DIN 18380                                                                      </t>
  </si>
  <si>
    <t xml:space="preserve"> </t>
  </si>
  <si>
    <t xml:space="preserve">Cu 6,35                    </t>
  </si>
  <si>
    <t>m</t>
  </si>
  <si>
    <t>Cu 9,52</t>
  </si>
  <si>
    <t xml:space="preserve">Cu 12,7  </t>
  </si>
  <si>
    <t xml:space="preserve">Cu 15,88       </t>
  </si>
  <si>
    <t>Cu 19,05</t>
  </si>
  <si>
    <t xml:space="preserve">Dobava in montaža elektro in signalnih kablov za povezavo </t>
  </si>
  <si>
    <t>med notranjimi in zunanjimi napravami</t>
  </si>
  <si>
    <t>- 0,75mm2×2 kabel za signal</t>
  </si>
  <si>
    <t>- 1,5mm2×2 oklopljen kabel za signal</t>
  </si>
  <si>
    <t>Montaža zunanje VRF enote</t>
  </si>
  <si>
    <t>- postavitev naprave na predpripravljeno konstrukcijo</t>
  </si>
  <si>
    <t>- dvig in postavitev enote na konstrukcijo</t>
  </si>
  <si>
    <t>- priklop cevnih instalacij</t>
  </si>
  <si>
    <t>- priklop notranjih elektro/signalnih instalacij</t>
  </si>
  <si>
    <t>Montaža notranje enote klimatskega sistema</t>
  </si>
  <si>
    <t>- montaža notranjega dela klimatske naprave na montažno ploščo</t>
  </si>
  <si>
    <t>- prilkop cevnih instalacij na notranjo enoto</t>
  </si>
  <si>
    <t>- montaža in priklop signalnega kabla na notranjo enoto</t>
  </si>
  <si>
    <t>- montaža in priklop elektro kabla na notranjo enoto</t>
  </si>
  <si>
    <t>Polnjenje sistema</t>
  </si>
  <si>
    <t>- vakuumiranje sistema</t>
  </si>
  <si>
    <t>- polnjenje sistema z medijem</t>
  </si>
  <si>
    <t>Testiranje in zagon</t>
  </si>
  <si>
    <t>- nastavitev parametrov delovanja</t>
  </si>
  <si>
    <t>- poskusni zagon in pregled poskusnega delovanja</t>
  </si>
  <si>
    <t>- poučevanje osebja</t>
  </si>
  <si>
    <t>Univerzalna večplastna cev s toplotno izolacijo</t>
  </si>
  <si>
    <t xml:space="preserve">debeline 6mm oziroma 9mm tipa PE-RT,  </t>
  </si>
  <si>
    <t>za odvod kondenzata, vštevši spojni</t>
  </si>
  <si>
    <t>tesnilni in pritrdilni material PE 32</t>
  </si>
  <si>
    <t>SKUPAJ</t>
  </si>
  <si>
    <t xml:space="preserve">      tlačno preizkušnjo, regulacijo armatur, poiz-</t>
  </si>
  <si>
    <t xml:space="preserve">      kusno obratovanje in zaključna dela</t>
  </si>
  <si>
    <t xml:space="preserve">Predračunski popis ne obsega gradbenih in </t>
  </si>
  <si>
    <t xml:space="preserve">zidarskih del. Ta dela in stroški so zajeti v </t>
  </si>
  <si>
    <t>gradbenem projektu.</t>
  </si>
  <si>
    <t xml:space="preserve">    3. PREDRAČUNSKI POPIS - OGREVANJE</t>
  </si>
  <si>
    <t>Mitsubishi Electric GUF-50RDH3</t>
  </si>
  <si>
    <t>Prezračevalna naprava, s patentiranim visoko učinkovitim ,,Hyper Eco,, toplotnim izmenjevalcem iz papirja LOSSNAY, za postavitev v spuščeni strop prezračevanega prostora. Optimalno razmerje dovoda in odvoda zraka je doseženo z avtomatsko ventilacijo. Dodatno pohlajevanje in dogrevanje svežega zraka je omogočeno z vgrajenim DX elementom z vezavo na zunanjo enoto VRF sistema. Pri uporabi vgrajenega vlažilca zraka se z dodatnim hygrostatom in dovodom pripravljene vode omogoča vlaženje zraka v času ogrevanja za optimalno stopnjo vlage v klimatiziranem prostoru.</t>
  </si>
  <si>
    <t>- avtomatsko free cooling delovanje</t>
  </si>
  <si>
    <t>- DX izmenjevalec</t>
  </si>
  <si>
    <t>- vlažilnik zraka</t>
  </si>
  <si>
    <t>- avtomatska ventilacija</t>
  </si>
  <si>
    <t>- zračni filter EU-G3</t>
  </si>
  <si>
    <t>- popolna elektronska regulacija s pomočjo izbranega Mitsubishi Electric upravljalnika</t>
  </si>
  <si>
    <t>- možno spreminjanje količine pretoka z zunanjim signalom (0~10V)</t>
  </si>
  <si>
    <t>Hladilna moč: 5.46 kW (Lossnay 1.83)</t>
  </si>
  <si>
    <t>Grelna moč: 6,18 kW (Lossnay 2.01)</t>
  </si>
  <si>
    <t xml:space="preserve">Poraba el. energije: 1. hitrost 0,15/0,165 kW, </t>
  </si>
  <si>
    <t>2. hitrost 0,235/0,265 kW</t>
  </si>
  <si>
    <t>El. priklop: (Volt-Ph-Hz) 220/240-1-50</t>
  </si>
  <si>
    <t>Pretok zraka: 1. hitrost 400 m3/h, 2. hitrost 500 m3/h</t>
  </si>
  <si>
    <t>Statični tlak: 1. hitrost 80 Pa, 2. hitrost 125 Pa</t>
  </si>
  <si>
    <t xml:space="preserve">Šumnost: 1. hitrost 29.5/30.5 dB(A), </t>
  </si>
  <si>
    <t>2. hitrost 33.5/34.5 dB(A)</t>
  </si>
  <si>
    <t>Kapaciteta vlaženja: 2.7 kg/h gretje</t>
  </si>
  <si>
    <t>Dimenzija: 1288×1016×317 mm</t>
  </si>
  <si>
    <t>Teža: 57 kg</t>
  </si>
  <si>
    <t>Fleksibilni priključek za montažo zračnih</t>
  </si>
  <si>
    <t>kanalov na prezračevalno napravo, dim.</t>
  </si>
  <si>
    <t>Montaža notranje prezračevalne enote</t>
  </si>
  <si>
    <t>MONTAŽA NAPRAVE NA PODSTREŠJU</t>
  </si>
  <si>
    <t>- dobava in montaža navojnih palic</t>
  </si>
  <si>
    <t>- montaža prezračevalne naprave na navojne palice</t>
  </si>
  <si>
    <t>- prilkop cevnih instalacij na enoto</t>
  </si>
  <si>
    <t>- montaža in priklop signalnega kabla na enoto</t>
  </si>
  <si>
    <t>Ožičenje klimatske naprave</t>
  </si>
  <si>
    <t>• Ožičenje rekuperativne prezračevalne naprave</t>
  </si>
  <si>
    <t>• Ožičenje vseh ostalih elementov.</t>
  </si>
  <si>
    <t xml:space="preserve">Spiro okrogli zračni kanali za dovod zraka, </t>
  </si>
  <si>
    <t xml:space="preserve"> kompletno s spoji, tesnitve, držali, pritrditvami, dim.</t>
  </si>
  <si>
    <t xml:space="preserve"> DN100</t>
  </si>
  <si>
    <t xml:space="preserve"> DN150</t>
  </si>
  <si>
    <t xml:space="preserve"> DN200</t>
  </si>
  <si>
    <t>Zaščitna strešna kapa za spiro kanal</t>
  </si>
  <si>
    <t xml:space="preserve">      DN 100</t>
  </si>
  <si>
    <t>Obešala in pritrditve zračnih kanalov,</t>
  </si>
  <si>
    <t>vštevši ves drobni material, teže</t>
  </si>
  <si>
    <t>Dovodna zračna rešetka z nastavkom za</t>
  </si>
  <si>
    <t>regulacijo količine zraka, proizvod Hidria, tipa</t>
  </si>
  <si>
    <t>AR-1G 525/125</t>
  </si>
  <si>
    <t>AR-1G 325/125</t>
  </si>
  <si>
    <t>AR-1G 225/125</t>
  </si>
  <si>
    <t>Odvodna zračna rešetka z nastavkom za</t>
  </si>
  <si>
    <t>AR-1F 525/125</t>
  </si>
  <si>
    <t>AR-1F 325/125</t>
  </si>
  <si>
    <t>AR-1F 225/125</t>
  </si>
  <si>
    <t>Aluminijasta fiksna okrogla zaščitna rešetka, proizvod</t>
  </si>
  <si>
    <t>Hidria, na zajemu oziroma izpuhu zraka, tipa</t>
  </si>
  <si>
    <t xml:space="preserve">prehod skozi steno toplotno izolirati, kompletno s  </t>
  </si>
  <si>
    <t xml:space="preserve">kondenznim lončkom in odtokom, dim. </t>
  </si>
  <si>
    <r>
      <t xml:space="preserve">OZR-1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250</t>
    </r>
  </si>
  <si>
    <r>
      <t xml:space="preserve">OZR-1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150</t>
    </r>
  </si>
  <si>
    <t>Centrifugalni ventilator, proizvod Systemair</t>
  </si>
  <si>
    <t>zastopstvo Energo plus, ali enakovreden,</t>
  </si>
  <si>
    <t>z zakasnilnim izklopom, model</t>
  </si>
  <si>
    <t>BF 150,    Vod=100 m3/h</t>
  </si>
  <si>
    <t>N = 31W,  220V, 50 Hz</t>
  </si>
  <si>
    <t>BF 120,    Vod=40 m3/h</t>
  </si>
  <si>
    <t>N = 14W,  220V, 50 Hz</t>
  </si>
  <si>
    <t>Aluminijasta pretočna rešetka za izenačeva-</t>
  </si>
  <si>
    <t>nje tlaka, proizvod Hidria, za vgradnjo v vrata</t>
  </si>
  <si>
    <t>AR-4P 425/125</t>
  </si>
  <si>
    <t xml:space="preserve">Toplotna izolacija vseh zračnih kanalov na </t>
  </si>
  <si>
    <t xml:space="preserve">podstrešju s toplotno izolacijskimi ploščami </t>
  </si>
  <si>
    <t>Armaflex AC-13</t>
  </si>
  <si>
    <t>Dodatna toplotna izolacija vseh zračnih kanalov in prezra-</t>
  </si>
  <si>
    <t xml:space="preserve">čevalne naprave na podstrešju s toplotno izolacijskimi </t>
  </si>
  <si>
    <t>ploščami iz steklene volne deb.6cm</t>
  </si>
  <si>
    <t xml:space="preserve">m2   </t>
  </si>
  <si>
    <t>Napisne tablice z oznakami</t>
  </si>
  <si>
    <t>Ureguliranje prezračevalnih naprav z nastavit-</t>
  </si>
  <si>
    <t>vijo predvidenih količin zraka in usmeritev</t>
  </si>
  <si>
    <t>zračnih tokov pri posameznih odprtinah</t>
  </si>
  <si>
    <t>19.</t>
  </si>
  <si>
    <t>Testiranje in zagon prezračevalne naprave</t>
  </si>
  <si>
    <t>20.</t>
  </si>
  <si>
    <t>Meritev kapacitete prezračevalnih naprav</t>
  </si>
  <si>
    <t>in nastavitev predvidenih kapacitet</t>
  </si>
  <si>
    <t>21.</t>
  </si>
  <si>
    <t>Pleskanje kovinskih nezaščitenih delov</t>
  </si>
  <si>
    <t>konzole, obešala</t>
  </si>
  <si>
    <t>22.</t>
  </si>
  <si>
    <t>SKUPAJ:</t>
  </si>
  <si>
    <t>3. INTERNI VODOVOD</t>
  </si>
  <si>
    <t xml:space="preserve">       - kromiranim pretočnim in odtočnim</t>
  </si>
  <si>
    <t xml:space="preserve">         ventilom DN 32</t>
  </si>
  <si>
    <t xml:space="preserve">       - čep na verižici in držalo</t>
  </si>
  <si>
    <t xml:space="preserve">       - lovilec maščob, medeninast, kromiran</t>
  </si>
  <si>
    <t xml:space="preserve">       - sifon f50 mm s prigrajenim čepom za čiščenje</t>
  </si>
  <si>
    <t xml:space="preserve">       - odtočni sifon DN 50   (h=50cm)</t>
  </si>
  <si>
    <t xml:space="preserve">       - stoječa enoročna mešalna baterija DN 15, me-</t>
  </si>
  <si>
    <t xml:space="preserve">         deninasta, kromirana, s pomičnim iztokom in</t>
  </si>
  <si>
    <t xml:space="preserve">         perlatorjem  (h=50cm) s tremi cevkami</t>
  </si>
  <si>
    <t xml:space="preserve">         za priključek na spodnji bojler</t>
  </si>
  <si>
    <t xml:space="preserve">       - kotni regulirni ventia DN15</t>
  </si>
  <si>
    <t xml:space="preserve">       - tesnilni, spajalni in pritrdilni material</t>
  </si>
  <si>
    <t xml:space="preserve">kom   </t>
  </si>
  <si>
    <t>Kompleten umivalnik za montažo na knauf steno,</t>
  </si>
  <si>
    <t xml:space="preserve">       - školjke iz sanitarne keramike bele barve</t>
  </si>
  <si>
    <t xml:space="preserve">          velikosti 580 mm x 420 mm</t>
  </si>
  <si>
    <t xml:space="preserve">       - kromiranega medeninastega odtočnega ven-</t>
  </si>
  <si>
    <t xml:space="preserve">         ventila DN 32</t>
  </si>
  <si>
    <t xml:space="preserve">       - sifon f50 mm s čepom za čiščenje</t>
  </si>
  <si>
    <t xml:space="preserve">       - kromirane medeninaste enoročne stoječe</t>
  </si>
  <si>
    <t xml:space="preserve">         mešalne baterije DN 15 s pomičnim iztokom</t>
  </si>
  <si>
    <t xml:space="preserve">       - dva kotna regulirna ventila DN 15</t>
  </si>
  <si>
    <t xml:space="preserve">       - z nosilno konstrukcijo sistema Geberit za knauf</t>
  </si>
  <si>
    <t xml:space="preserve">       - vključno z vsem tesnilnim in pritrdilnim</t>
  </si>
  <si>
    <t xml:space="preserve">          materialom</t>
  </si>
  <si>
    <t>- školjke iz sanitarne keramike bele barve,</t>
  </si>
  <si>
    <t xml:space="preserve"> - z zgornjim iztokom,</t>
  </si>
  <si>
    <t xml:space="preserve"> - sedežne deske in pokrova iz trde plastične snovi</t>
  </si>
  <si>
    <t xml:space="preserve"> - izplakovalnega kotlička za podometno montažo,</t>
  </si>
  <si>
    <t xml:space="preserve">   s PVC odsesalno garnituro s plovnim ventilom</t>
  </si>
  <si>
    <t xml:space="preserve"> - s pritrdilno in nosilno konstrukcijo po sistemu</t>
  </si>
  <si>
    <t xml:space="preserve">   Geberit (duofix)</t>
  </si>
  <si>
    <t xml:space="preserve"> - Geberit tipka s prednje strani za podometni</t>
  </si>
  <si>
    <t xml:space="preserve"> - z bakreno ali PVC vezno cevjo</t>
  </si>
  <si>
    <t xml:space="preserve"> - kotni regulirni ventil DN 15</t>
  </si>
  <si>
    <t xml:space="preserve"> - tesnilni in pritrdilni material</t>
  </si>
  <si>
    <t xml:space="preserve">     - bele školjke iz sanitarne keramike s spodnjim</t>
  </si>
  <si>
    <t xml:space="preserve">       iztokom</t>
  </si>
  <si>
    <t xml:space="preserve">     - kromirane medeninaste dvižne mreže</t>
  </si>
  <si>
    <t xml:space="preserve">     - izplakovalnega kotlička za visoko montažo,</t>
  </si>
  <si>
    <t xml:space="preserve">       s PVC odsesovalno garnituro, s plovnim</t>
  </si>
  <si>
    <t xml:space="preserve">       ventilom z bakreno ali PVC cevko</t>
  </si>
  <si>
    <t xml:space="preserve">     - enoročne zidne mešalne baterije DN15 in s prho</t>
  </si>
  <si>
    <t xml:space="preserve">     - tesnilnim in pritrdilnim materialom</t>
  </si>
  <si>
    <t>Ogledalo iz kristalnega stekla po izbiri arhitekta,</t>
  </si>
  <si>
    <t>Električni tlačni bojler, pokončne izvedbe, GTL50</t>
  </si>
  <si>
    <t xml:space="preserve">  V = 50 L, proizvod TIKI Gorenje, ali enakovreden</t>
  </si>
  <si>
    <t xml:space="preserve">  kompletno z električnim grelnikom, varnostnim</t>
  </si>
  <si>
    <t xml:space="preserve">  nepovratnim ventilom DN15, veznima cevkama,</t>
  </si>
  <si>
    <t xml:space="preserve">  tesnilnim in pritrdilnim materialom</t>
  </si>
  <si>
    <t>Električni bojler, pretočni, V = 10 L, za montažo pod</t>
  </si>
  <si>
    <t>korito, proizvod TIKI Gorenje,ali enakovredno</t>
  </si>
  <si>
    <t>kompletno z električnim grelnikom, z veznima</t>
  </si>
  <si>
    <t>cevkama,  tesnilnim in pritrdilnim materialom</t>
  </si>
  <si>
    <t>Medeninasti podometni regulirni ventil s kapo</t>
  </si>
  <si>
    <t>in rozeto, dim. DN15</t>
  </si>
  <si>
    <t>higiensko neoporečne s certifikatom</t>
  </si>
  <si>
    <t>za pitno vodo DVGW DW-8236AT2301</t>
  </si>
  <si>
    <t>za cevi tople in hladne vode ter cirkulacije, vštevši</t>
  </si>
  <si>
    <t>spojni, tesnilni in pritrdilni material</t>
  </si>
  <si>
    <t xml:space="preserve">     ø 16x2      (DN15)</t>
  </si>
  <si>
    <t xml:space="preserve">m            </t>
  </si>
  <si>
    <t xml:space="preserve">     ø 20x2,25     (DN20)</t>
  </si>
  <si>
    <t>Plastična odtočna cev od sanitarnih predmetov</t>
  </si>
  <si>
    <t xml:space="preserve"> in vertikalno kanalizacijo z vsemi fazonskimi</t>
  </si>
  <si>
    <t>kosi (kolena, odcepi, reducirni komadi)</t>
  </si>
  <si>
    <t>ter tesnilnim in pritrdilnim materialom, dim.</t>
  </si>
  <si>
    <t xml:space="preserve">      DN110</t>
  </si>
  <si>
    <t xml:space="preserve">      DN 75</t>
  </si>
  <si>
    <t xml:space="preserve">      DN 50</t>
  </si>
  <si>
    <t>PVC oddušna cev skozi streho, dim.</t>
  </si>
  <si>
    <t xml:space="preserve">      DN 110</t>
  </si>
  <si>
    <t xml:space="preserve">Protismradna strešna kapa </t>
  </si>
  <si>
    <t>Izpiranje in dezinfekcija cevovodov</t>
  </si>
  <si>
    <t>Pripravljalna dela, zarisovanje, tlačna preizkušnja,</t>
  </si>
  <si>
    <t>regulacija armatur in zaključna dela, transportni</t>
  </si>
  <si>
    <t>in splošni stroški</t>
  </si>
  <si>
    <t>REKAPITULACIJA STROJNE INSTALACIJE</t>
  </si>
  <si>
    <t>OGREVANJE</t>
  </si>
  <si>
    <t>PREZRAČEVANJE</t>
  </si>
  <si>
    <t>VODOVOD</t>
  </si>
  <si>
    <t>SKUPAJ STROJNE INSTALACIJE :</t>
  </si>
  <si>
    <t>POPIS MATERIALA IN DEL</t>
  </si>
  <si>
    <t>(za vse postavke velja dobava in montaža)</t>
  </si>
  <si>
    <t>1. EL. INŠTALACIJE ZA JAKI TOK</t>
  </si>
  <si>
    <t>1.1 Svetilke</t>
  </si>
  <si>
    <t>Vse svetilke so predvidene z LED sijalkami.</t>
  </si>
  <si>
    <t>Vse svetilke (izgled) mora pred vgradnjo  potrditi arhitekt!</t>
  </si>
  <si>
    <t>Vse sijalke morajo imeti barno temparaturo 4000K v LED tehniki. Garancija na vgrajena svetila vsaj 5 let; življenska doba &gt; 50.000 ur.</t>
  </si>
  <si>
    <t>ŠT.</t>
  </si>
  <si>
    <t>OPIS</t>
  </si>
  <si>
    <t>ENOTA</t>
  </si>
  <si>
    <t>KOL.</t>
  </si>
  <si>
    <t>CENA/ENOTO</t>
  </si>
  <si>
    <t>SKUPNA CENA</t>
  </si>
  <si>
    <t>SVETILKE VARNOSTNE RAZSVETLJAVE:</t>
  </si>
  <si>
    <t>FOTOLUMINISCENČNI PIKTOGRAM RAVNO 10X20</t>
  </si>
  <si>
    <t>Meritve osvetljenosti splošne in varnostne razsvetljave izdaja certifikata o delovanju varnostne razsvetljave s strani neodvisne inštitucije, …</t>
  </si>
  <si>
    <t>1.2 Instalacijski material</t>
  </si>
  <si>
    <t>1</t>
  </si>
  <si>
    <t>navadno</t>
  </si>
  <si>
    <t>tipkalo</t>
  </si>
  <si>
    <t>2</t>
  </si>
  <si>
    <t>Proizvajalec: STEINEL</t>
  </si>
  <si>
    <t>S1 - IS 180, kot 180°, doseg r = 10m, montiran na steni bel</t>
  </si>
  <si>
    <t>S2 - IS 3360, kot 360°, doseg r = 20m, montiran na stropu, bel</t>
  </si>
  <si>
    <t>3</t>
  </si>
  <si>
    <t>4</t>
  </si>
  <si>
    <t>Enofazna podometna vticnica, 16A, 230V z zaščito proti dotiku in pokrovom IP55; Tem Čatež</t>
  </si>
  <si>
    <t>5</t>
  </si>
  <si>
    <t>Enofazni izpust zaključen s sponkami</t>
  </si>
  <si>
    <t>6</t>
  </si>
  <si>
    <t>Enofazni stalni priključek, podometne izvedbe, komplet z razvodnico,  16A, 230V, 50Hz</t>
  </si>
  <si>
    <t>7</t>
  </si>
  <si>
    <t>Trifazni stalni priključek, podometne izvedbe, komplet z razvodnico, 16A, 400V, 50Hz</t>
  </si>
  <si>
    <t>Podometna doza za izenačevanje potencialov, komplet s Cu zbiralko in pritrdilnim materialom</t>
  </si>
  <si>
    <t>10</t>
  </si>
  <si>
    <t>Vtičnica z vodoravnimi kontakti, za vgradnjo v parapetni kanal,  komplet z odgovarjajočo dozo veznim in pritrdilnim materialom (KLIK)</t>
  </si>
  <si>
    <t>250V, 16A, 1P+N+PE (trojna)</t>
  </si>
  <si>
    <t>11</t>
  </si>
  <si>
    <t>2 x 230V</t>
  </si>
  <si>
    <t>1 x HDMI</t>
  </si>
  <si>
    <t>2 x RJ 45 cat.6A</t>
  </si>
  <si>
    <t>2 x USB 5,2V; 2,15A</t>
  </si>
  <si>
    <t>12</t>
  </si>
  <si>
    <t>3 x 230V</t>
  </si>
  <si>
    <t>Kabel s  Cu  vodniki - 1kV položen pretežno podometno v cevi, delno na kabelske police</t>
  </si>
  <si>
    <t>Kabel s Cu vodniki - 0,5 kV položen pretežno  v cevi delno na kabelskih policah</t>
  </si>
  <si>
    <t xml:space="preserve"> - FTP cat6</t>
  </si>
  <si>
    <t>Vodnik P-Y za izenačevanje potencialov in povezavo kovinskih mas, položen prosto ali uvlečen v predhodno položene instalacijske cevi</t>
  </si>
  <si>
    <t>Elektroinstalacijska cev, negorljiva, rebrasta, gibljiva, položena  podometno ali v opaž</t>
  </si>
  <si>
    <t xml:space="preserve"> - i. c. fi 36 mm</t>
  </si>
  <si>
    <t xml:space="preserve"> - i. c. fi 23 mm</t>
  </si>
  <si>
    <t xml:space="preserve"> - i. c. fi 16 mm</t>
  </si>
  <si>
    <t>Elektroinstalacijski kanal bele barve</t>
  </si>
  <si>
    <t xml:space="preserve"> - NIK 1 …. NIK 8</t>
  </si>
  <si>
    <t>18</t>
  </si>
  <si>
    <t>Dobava in montaža brezhalogenskih razvodnic, n/o, 85x85mm, IP66, s tremi uvodnicami M20x1,5, komplet s pritrdilnim materialom za pritrditev na kovinsko konstrukcijo</t>
  </si>
  <si>
    <t>Kabelska polica iz pocinkane pločevine, komplet z obešalnim in pritrdilnim  priborom ter tipskimi fazonskimi kosi in pokrovi
Proizvajalec: HERMI ali enakovredno
sledeče širine :</t>
  </si>
  <si>
    <t>200 mm</t>
  </si>
  <si>
    <t>Povezava kovinskih mas (podboji vrat, oken, radijatorji, cevovodi, hidrantna mreža, kanali, ograje,...) z vodnikom za izenačitev potencialov, komplet z ustreznimi objemkami in pritrdilnim materialom</t>
  </si>
  <si>
    <t>Priključek kabla s tremi ali štirimi vodniki na naprave, ki so zajete v popisih v drugih načrtih (ventilatorji, senčila, črplake (grelna, hladilna voda, povezava kleti in pritličja…).</t>
  </si>
  <si>
    <t>1.5in 2.5 mm2</t>
  </si>
  <si>
    <t>Priključek kabla z 7 do 14 vodniki na stikalni blok, priključno omarico naprave in termostat za ogrevanje in prezračevanje</t>
  </si>
  <si>
    <t>0.75 do 1.5 mm2</t>
  </si>
  <si>
    <t xml:space="preserve">Priključek kompaktnih naprav, ki imajo prigrajeno svojo elektro omaro in so zajete v popisu strojnih instalacij </t>
  </si>
  <si>
    <t>toplotna črplaka moči do 6kW</t>
  </si>
  <si>
    <t>ventilatorski konvektorji</t>
  </si>
  <si>
    <t>Zatesnitev prehodov kablov med požarnimi  sektorji  z ognjeodporno  maso oz. vrečkami (podana je skupna odprtina za vse preboje)</t>
  </si>
  <si>
    <t>m2</t>
  </si>
  <si>
    <t xml:space="preserve">Zarisovanje, funkcionalni preizkus in spuščanje v pogon </t>
  </si>
  <si>
    <t>Drobni montažni material, transport in manipulacijski stroški</t>
  </si>
  <si>
    <t>Meritve izvedene v skladu s pravilnikom in tehnično smernico za (o) NN električnih inštalacijah (prisotnost nadzorne osebe,...)</t>
  </si>
  <si>
    <t>Navodila za obratovanje in vzdrževanje, certifikati, izjave in dokazilo o zanesljivosti objekta</t>
  </si>
  <si>
    <t>1.3 ELEKTRIČNI RAZDELILCI</t>
  </si>
  <si>
    <t xml:space="preserve">kpl </t>
  </si>
  <si>
    <t xml:space="preserve"> - stikalo na diferenčni tok40/0,03A</t>
  </si>
  <si>
    <t xml:space="preserve">kos </t>
  </si>
  <si>
    <t xml:space="preserve"> - prenapetostni odvodnik HERMI; PZH III V3+1</t>
  </si>
  <si>
    <t xml:space="preserve"> - instalacijski odklopnik do 25A 1p.</t>
  </si>
  <si>
    <t xml:space="preserve"> - instalacijski odklopnik do 25A 2p.</t>
  </si>
  <si>
    <t xml:space="preserve"> - instalacijski odklopnik do 25A 3p.</t>
  </si>
  <si>
    <t xml:space="preserve"> - zbiralka za ozemljitev</t>
  </si>
  <si>
    <t xml:space="preserve"> - vrstne sponke, uvodnice, drobni,</t>
  </si>
  <si>
    <t xml:space="preserve">   vezni in pritrdilni material</t>
  </si>
  <si>
    <t>1.4 STRELOVOD</t>
  </si>
  <si>
    <t>Meritve strelovodne napeljave z izdajo poročila in merilnih protokolov</t>
  </si>
  <si>
    <t xml:space="preserve">Vertikalna zaščita h=1,5m </t>
  </si>
  <si>
    <t xml:space="preserve">Drobni in montažni material </t>
  </si>
  <si>
    <t xml:space="preserve">Transportni in manipulativni stroški  </t>
  </si>
  <si>
    <t>2.1 STRUKTURIRAN SISTEM TELEFONSKEGA IN PODATKOVNEGA OMREŽJA</t>
  </si>
  <si>
    <t>ZAHTEVE za kable:</t>
  </si>
  <si>
    <t xml:space="preserve">Kabli moraj biti  Cat 6A </t>
  </si>
  <si>
    <t>10 Gbit/s ready (vsaj 500 MHz)</t>
  </si>
  <si>
    <t>Podporajo naj 802.3af (PoE-Power over Ethernet)</t>
  </si>
  <si>
    <t>Kabli morajo biti tipa LSFROH (Low smoke free of halogen)</t>
  </si>
  <si>
    <t>Izvedene meritve vsekega posameznega komunikacijskega priključka</t>
  </si>
  <si>
    <t>Izvedbena dokumentacije s priloženimi meritvami iz prejšnje točke</t>
  </si>
  <si>
    <t>Vsi elementi ožičenja naj bodo oklopljeni in naj izpolnjujo zahteve Cat 6 A</t>
  </si>
  <si>
    <t>Minimalno 15 let garancije na izvedbo in vgrajen material</t>
  </si>
  <si>
    <t>Sistemska garancija 15 let</t>
  </si>
  <si>
    <t>Komunikacijska omara - vozlišče (š/g/v);15HE 600x600  mm, z  vrati (sprednja iz stekla) v kovinskem okvirju in s cilindrično ključavnico, skupaj s priborom za vgradnjo opreme ter vgrajenimi naslednjimi delilnimi paneli :</t>
  </si>
  <si>
    <t>19" delilni panel 24xRJ45, UTP kat.6, 1HE, EN 50173</t>
  </si>
  <si>
    <t>Optični priključni panel višine 1HE (UniRack)  z 12 priključki LC-Duplex OM3, 50/125 OM3, komplet z 2 optičnimi kasetami in 24 zaključnimi kabli, možnost barvnega in fizičnega kodiranja (24), za povezave med glavnim in etažnim vozliščem</t>
  </si>
  <si>
    <t>Pritrditveni komplet za delilni panel,</t>
  </si>
  <si>
    <t>19" razdelilec 6x230V s stikalom in prenapetostno zaščito</t>
  </si>
  <si>
    <t>Skupaj</t>
  </si>
  <si>
    <t>Komunikacijska vtičnica, s samozaporno protiprašno zaščito, komplet z odgovarjajočo dozo za podometno vgradnjo ali parapetni kanal oziroma v talno dozo</t>
  </si>
  <si>
    <t>Telekomunikacijski instalacijski kabel položen na polico, kanal oz. uvlečen  v instalacijsko cev ali parapetni kanal (upoštevati zahteve navedene v uvodu poglavja)</t>
  </si>
  <si>
    <t xml:space="preserve">U/FTP podatkovni kabel, Cat. 6A LS0H, 500 MHz, 23 AWG (skladen z ISO/IEC 11801 adm.2 inTIA/EIA 568- C.2 za podporo 10GBASE-T);  tip:  Molex, CAA-0322L-VL </t>
  </si>
  <si>
    <t>Telekomunikacijski instalacijski kabel, uvlečen v instalacijsko cev ter na polico</t>
  </si>
  <si>
    <t>JY(St)Y 10x2x0,6</t>
  </si>
  <si>
    <t>Optični instalacijski kabel s strukturo Loose Tube,  SM 9/125μm (LC konektor), položen pretežno po kabelskih policah in zaključen na obeh koncih (upoštevati varjenje,…)</t>
  </si>
  <si>
    <t>Instalacijska negorljiva, plastična gibljiva rebrasta cev, položena podometno v , komplet z razvodnimi dozami in pritrdilnim materialom</t>
  </si>
  <si>
    <t>RBC 16</t>
  </si>
  <si>
    <t>RBC 23</t>
  </si>
  <si>
    <t>NIK kanal raznih dimenzij</t>
  </si>
  <si>
    <t>NIK 1 … 7</t>
  </si>
  <si>
    <t>Instalacijska plastična cev, položena nadometno, komplet z razvodnimi dozami in pritrdilnim materialom</t>
  </si>
  <si>
    <t>PN 16</t>
  </si>
  <si>
    <t>Povezava naprav na položeno, označeno in preizkušeno instalacijo, meritve, naravnava parametrov in spuščanje sistema v pogon</t>
  </si>
  <si>
    <t>Navodila za obratovanje in vzdrževanje, atesti, izvod originalnih navodil, navodila za uporabo ter šolanje uporabnika</t>
  </si>
  <si>
    <t>2.2 PROTIVLOMNO VAROVANJE</t>
  </si>
  <si>
    <t>Protivlomna centrala je obstoječa na katero se vežejo novi protivlomni senzorji</t>
  </si>
  <si>
    <t>Modul za dodatnih 8 področij</t>
  </si>
  <si>
    <t>LCD tipkovnica, dvovrstični 32 znakovni prikazovalnik, slovenski jezik, možnost pregleda spomina dogodkov, LCD prikaz stanja sistema, funkcijske tipke, možnost programiranja sistema, pregled napak, enostavna uporaba.</t>
  </si>
  <si>
    <t>Senzor z vgrajenim infrardečim in mikrovalovnim zaznavanjem, digitalna mikroprocesorska obdelava signalov, nastavitev polja pokritja mikrovalovnega senzorja, pokritje 18*18m, 82 polj pokritja IR senzorja, napajanje 9.5-14.5V, tokovna poraba 30mA. Dva kakovostna senzorja v kombinaciji omogočata izredno zanesljivost delovanja. ANTIMASKING NAČIN DELOVANJA - prožen dodatni relejni izhod v primeru prekrivanja senzorja.</t>
  </si>
  <si>
    <t>Stropni ali stenski nosilec javljalnika gibanja</t>
  </si>
  <si>
    <t>Alarmni kabel 2x0,5+4x0,22 mm2, s polaganjem</t>
  </si>
  <si>
    <t>Napajalni kabel NYM-J 3x1,5 mm2 s polaganjem</t>
  </si>
  <si>
    <t>PN zaščitne inštalacijske cevi fi 16mm s pritrdilnim priborom ali NIK2 instalacijski kanal ali rebrasta podometna cev fi 23mm</t>
  </si>
  <si>
    <t>Vezni in pritrdilni material</t>
  </si>
  <si>
    <t>Montaža opreme na položene instalacije in zaključene kabelske povezave</t>
  </si>
  <si>
    <t xml:space="preserve">Zagon, nastavitve, programiranje in preizkušanje delovanja sistema </t>
  </si>
  <si>
    <t>kpl.</t>
  </si>
  <si>
    <t>2.3 MULTIMEDIJSKA OPREMA</t>
  </si>
  <si>
    <t>(predvidi se zgolj cevna predpriprava s kabli)</t>
  </si>
  <si>
    <t>Montažni materiali in dela:</t>
  </si>
  <si>
    <t xml:space="preserve">-  Specialni VGA kabel  C258, </t>
  </si>
  <si>
    <t xml:space="preserve">-  Video kabel RG-59B/U </t>
  </si>
  <si>
    <t>-  PPL  3 x 1,5mm2  - napajanje videoprojektorja</t>
  </si>
  <si>
    <t>-  C118 avdio kabel Tasker</t>
  </si>
  <si>
    <t>-  Konektorski material, drobni vezni in vijačni material</t>
  </si>
  <si>
    <t>-  Konektiranje kablov na obeh konceh</t>
  </si>
  <si>
    <t xml:space="preserve"> - HDMI kabel M/M- 10m  z ojačevalnikom</t>
  </si>
  <si>
    <t xml:space="preserve"> - VGA priključni kabel 5m  M/M (kvaliteten)</t>
  </si>
  <si>
    <t xml:space="preserve"> - USB kabel 15 m z ojačevalnikom</t>
  </si>
  <si>
    <t xml:space="preserve"> - Avdio kabel 5m za priklop računalnika mini-jack - stereo RCA</t>
  </si>
  <si>
    <t xml:space="preserve"> - HDMI-HDMI (M/M) kabel kvaliteten,5m</t>
  </si>
  <si>
    <t xml:space="preserve"> - Rebrasta vgradna cev Fi 50  mm</t>
  </si>
  <si>
    <t>3. POMOŽNA IN GRADBENA DELA</t>
  </si>
  <si>
    <t>Pregled obstoječega stanja iskanje vertikal in optimalnih tras za nove kable obvezno sodelovanje vzdrževalcev objekta</t>
  </si>
  <si>
    <t>Priklop novega napajalnega kabla za potrebe mansarde v oobstoječem el. razdelilcu, ki se nahaja v pritličju v delavnici. Upoštevati dobavo in montažo varovalčnega ločilnika Tytan II 3p. 25A, (drobni vezni in spojni material)</t>
  </si>
  <si>
    <t>Izdelava prebojev fi 80mm; v betonsko steno debeline 20cm oz. ploščo (strop) debeline 30cm.</t>
  </si>
  <si>
    <t>Dolblenje zidu (kanal 10x5cm) v zidano steno komplet s pozidavo</t>
  </si>
  <si>
    <t>m1</t>
  </si>
  <si>
    <t>Dobava in montaža standardne revizijske odprtine dimenzij 40x40cm za knauf strop REVO 12, komplet z montažnim in pritrdilnim materialom</t>
  </si>
  <si>
    <t>ELEKTRO INSTALACIJE IN ELEKTRO OPREMA</t>
  </si>
  <si>
    <t>REKAPITULACIJA</t>
  </si>
  <si>
    <t xml:space="preserve">1 EL.INŠTALACIJE ZA JAKI TOK  </t>
  </si>
  <si>
    <t xml:space="preserve">   1.1 SVETILKE</t>
  </si>
  <si>
    <t xml:space="preserve">   1.2 INSTALACIJSKI MATERIAL</t>
  </si>
  <si>
    <t xml:space="preserve">   1.3 EL.RAZDELILCI</t>
  </si>
  <si>
    <t xml:space="preserve">   1.4 STRELOVOD</t>
  </si>
  <si>
    <t>2. EL. INŠTALACIJE ZA TELEKOMUNIKACIJE</t>
  </si>
  <si>
    <t xml:space="preserve">    2.1 STRUKTURIRAN SISTEM TELEFONSKEGA IN PODATKOVNEGA OMREŽJA</t>
  </si>
  <si>
    <t xml:space="preserve">    2.2 PROTIVLOMNA NAPELJAVA</t>
  </si>
  <si>
    <t xml:space="preserve">    2.3 MULTIMEDIJSKA OPREMA</t>
  </si>
  <si>
    <t xml:space="preserve">POPIS DEL S PREDIZMERAMI ZA GRADBENO OBRTNIŠKA </t>
  </si>
  <si>
    <t>IN INSTALACIJSKA DELA</t>
  </si>
  <si>
    <t>Investitor:</t>
  </si>
  <si>
    <t>KMETIJSKI INŠTITUT SLOVENIJE</t>
  </si>
  <si>
    <t>Hacquetova ulica 17</t>
  </si>
  <si>
    <t>1000   Ljubljana</t>
  </si>
  <si>
    <t>Objekt:</t>
  </si>
  <si>
    <t>OPOMBA:</t>
  </si>
  <si>
    <t>Za orientacijo k pripravi ponudbe in izvedbo služijo popisi, projekti in sheme skupaj.</t>
  </si>
  <si>
    <t>O odstopanjih oziroma pomanjkljivostih v popisu se obvesti investitorja oz. projektanta.</t>
  </si>
  <si>
    <t>Korigiranje količin in pomankljivosti se izvede po soglasju z investitorjem in projektantom.</t>
  </si>
  <si>
    <t>Količine ponujene storitve vsebujejo dobavo, transport, obdelavo/izdelavo in vgrajevanje.</t>
  </si>
  <si>
    <t>Ljubljana, maj 2016</t>
  </si>
  <si>
    <t>Prenova in ureditev mansarde v sklopu upravne stavbe - trakt B, Jable</t>
  </si>
  <si>
    <t>Opomba</t>
  </si>
  <si>
    <t>SKUPAJ ogrevanje</t>
  </si>
  <si>
    <t xml:space="preserve">  Dodatek za pripravljalna dela, zarisovanje,</t>
  </si>
  <si>
    <t>Transportni in splošni stroški</t>
  </si>
  <si>
    <t xml:space="preserve"> Dodatek za nepredvidena dela - ogrevanje 10% </t>
  </si>
  <si>
    <t>Nepredvidena dodatna dela do 10%</t>
  </si>
  <si>
    <t>I-IV</t>
  </si>
  <si>
    <t>23.</t>
  </si>
  <si>
    <t>24.</t>
  </si>
  <si>
    <t>Dodatek za pripravljalna dela, zarisovanje,</t>
  </si>
  <si>
    <t xml:space="preserve"> Dodatek za nepredvidena dela do 10%</t>
  </si>
  <si>
    <t xml:space="preserve">SKUPAJ - prezračevanje:                                                                 </t>
  </si>
  <si>
    <t>poizkusno obratovanje in zaključna dela</t>
  </si>
  <si>
    <t xml:space="preserve">gradbenem projektu.Transportni in splošni stroški so </t>
  </si>
  <si>
    <t>vključeni v ceno.</t>
  </si>
  <si>
    <t>SKUPAJ - voda:</t>
  </si>
  <si>
    <t>NEPREDVIDENA DELA 10 %</t>
  </si>
  <si>
    <r>
      <t xml:space="preserve">Predvidoma </t>
    </r>
    <r>
      <rPr>
        <sz val="10"/>
        <rFont val="Arial CE"/>
        <charset val="238"/>
      </rPr>
      <t xml:space="preserve">10 % </t>
    </r>
    <r>
      <rPr>
        <sz val="10"/>
        <rFont val="Arial CE"/>
        <family val="2"/>
        <charset val="238"/>
      </rPr>
      <t>vseh gradbeno obrtniških del.</t>
    </r>
  </si>
  <si>
    <t>Dodatek na nepredvidena dela do 10 %</t>
  </si>
  <si>
    <r>
      <t xml:space="preserve">  </t>
    </r>
    <r>
      <rPr>
        <sz val="10"/>
        <rFont val="Calibri"/>
        <family val="2"/>
        <charset val="238"/>
      </rPr>
      <t>φ</t>
    </r>
    <r>
      <rPr>
        <sz val="10"/>
        <rFont val="Arial CE"/>
        <charset val="238"/>
      </rPr>
      <t xml:space="preserve"> 200</t>
    </r>
  </si>
  <si>
    <r>
      <rPr>
        <b/>
        <sz val="9"/>
        <color theme="1"/>
        <rFont val="Arial"/>
        <family val="2"/>
        <charset val="238"/>
      </rPr>
      <t>tip A01:</t>
    </r>
    <r>
      <rPr>
        <sz val="9"/>
        <color theme="1"/>
        <rFont val="Arial"/>
        <family val="2"/>
        <charset val="238"/>
      </rPr>
      <t xml:space="preserve"> Nadgradna spuščena LED svetilka kot tip HALLA KVADO (119-224K-40GED/840 </t>
    </r>
    <r>
      <rPr>
        <b/>
        <sz val="9"/>
        <color theme="1"/>
        <rFont val="Arial"/>
        <family val="2"/>
        <charset val="238"/>
      </rPr>
      <t>DALI</t>
    </r>
    <r>
      <rPr>
        <sz val="9"/>
        <color theme="1"/>
        <rFont val="Arial"/>
        <family val="2"/>
        <charset val="238"/>
      </rPr>
      <t xml:space="preserve"> E)  LED//35,6W/3810lm/4000K, IP40; komplet s pritrdilnim in obešalnim materialom (13-0003) materialom ali enakovredna</t>
    </r>
  </si>
  <si>
    <r>
      <rPr>
        <b/>
        <sz val="9"/>
        <color theme="1"/>
        <rFont val="Arial"/>
        <family val="2"/>
        <charset val="238"/>
      </rPr>
      <t>tip A02:</t>
    </r>
    <r>
      <rPr>
        <sz val="9"/>
        <color theme="1"/>
        <rFont val="Arial"/>
        <family val="2"/>
        <charset val="238"/>
      </rPr>
      <t xml:space="preserve"> Nadgradna spuščena LED svetilka SITECO VEGA (5MN238DLE-</t>
    </r>
    <r>
      <rPr>
        <b/>
        <sz val="9"/>
        <color theme="1"/>
        <rFont val="Arial"/>
        <family val="2"/>
        <charset val="238"/>
      </rPr>
      <t>DALI)</t>
    </r>
    <r>
      <rPr>
        <sz val="9"/>
        <color theme="1"/>
        <rFont val="Arial"/>
        <family val="2"/>
        <charset val="238"/>
      </rPr>
      <t xml:space="preserve"> LED/62W/8130lm/4000K, IP20 SITECO VEGA OBEŠALNI PRIBOR (5MN91203)  ali enakovredna</t>
    </r>
  </si>
  <si>
    <r>
      <rPr>
        <b/>
        <sz val="9"/>
        <color theme="1"/>
        <rFont val="Arial"/>
        <family val="2"/>
        <charset val="238"/>
      </rPr>
      <t>tip A03:</t>
    </r>
    <r>
      <rPr>
        <sz val="9"/>
        <color theme="1"/>
        <rFont val="Arial"/>
        <family val="2"/>
        <charset val="238"/>
      </rPr>
      <t xml:space="preserve"> Nadgradna LED svetilka HALLA KVADO (119-214K-10GED/840, E) LED/9,5W/950lm/4000K, IP40 ali enakovredna</t>
    </r>
  </si>
  <si>
    <r>
      <rPr>
        <b/>
        <sz val="9"/>
        <color theme="1"/>
        <rFont val="Arial"/>
        <family val="2"/>
        <charset val="238"/>
      </rPr>
      <t>tip A04:</t>
    </r>
    <r>
      <rPr>
        <sz val="9"/>
        <color theme="1"/>
        <rFont val="Arial"/>
        <family val="2"/>
        <charset val="238"/>
      </rPr>
      <t xml:space="preserve"> Nadgradna stropna LED svetilka kot tip: LENALIGHTING SATURN LED (068775) LED/18W/1750lm/4000K, IP54 ali enakovredna</t>
    </r>
  </si>
  <si>
    <r>
      <rPr>
        <b/>
        <sz val="9"/>
        <color theme="1"/>
        <rFont val="Arial"/>
        <family val="2"/>
        <charset val="238"/>
      </rPr>
      <t>tip A05:</t>
    </r>
    <r>
      <rPr>
        <sz val="9"/>
        <color theme="1"/>
        <rFont val="Arial"/>
        <family val="2"/>
        <charset val="238"/>
      </rPr>
      <t xml:space="preserve"> Nadgradna linijska LED svetilka kot tip: SITECO LUMILUX (0LJ211718840F) LED/18W/4000K/2050lm, IP20 ali enakovredna</t>
    </r>
  </si>
  <si>
    <r>
      <rPr>
        <b/>
        <sz val="9"/>
        <color theme="1"/>
        <rFont val="Arial"/>
        <family val="2"/>
        <charset val="238"/>
      </rPr>
      <t xml:space="preserve">tip A06: </t>
    </r>
    <r>
      <rPr>
        <sz val="9"/>
        <color theme="1"/>
        <rFont val="Arial"/>
        <family val="2"/>
        <charset val="238"/>
      </rPr>
      <t>Nadgradna linijska LED svetilka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SITECO LUMILUX (0LJ211718840E) LED/18W/4000K/2050lm, IP20 ali enakovredna</t>
    </r>
  </si>
  <si>
    <r>
      <rPr>
        <b/>
        <sz val="9"/>
        <color theme="1"/>
        <rFont val="Arial"/>
        <family val="2"/>
        <charset val="238"/>
      </rPr>
      <t>tip Z01:</t>
    </r>
    <r>
      <rPr>
        <sz val="9"/>
        <color theme="1"/>
        <rFont val="Arial"/>
        <family val="2"/>
        <charset val="238"/>
      </rPr>
      <t xml:space="preserve"> Svetilka zasilne razsvetljave BEGHELLI UP LED (4301) LED/0,8W/340lm/SE/1h, IP65 ali enakovredna</t>
    </r>
  </si>
  <si>
    <r>
      <rPr>
        <b/>
        <sz val="9"/>
        <color theme="1"/>
        <rFont val="Arial"/>
        <family val="2"/>
        <charset val="238"/>
      </rPr>
      <t>tip Z02:</t>
    </r>
    <r>
      <rPr>
        <sz val="9"/>
        <color theme="1"/>
        <rFont val="Arial"/>
        <family val="2"/>
        <charset val="238"/>
      </rPr>
      <t xml:space="preserve"> Svetilka zasilne razsvetljave  BEGHELLI UP LED EXIT (4320) LED/2,5W/SA/20m/1h, IP40 ali enakovredna</t>
    </r>
  </si>
  <si>
    <r>
      <t xml:space="preserve">Senzor gibanja (IR), za zunanjo in notranjo </t>
    </r>
    <r>
      <rPr>
        <b/>
        <sz val="9"/>
        <rFont val="Arial"/>
        <family val="2"/>
        <charset val="238"/>
      </rPr>
      <t>stropno ali stensko</t>
    </r>
    <r>
      <rPr>
        <sz val="9"/>
        <rFont val="Arial"/>
        <family val="2"/>
        <charset val="238"/>
      </rPr>
      <t xml:space="preserve">  montažo, z možnostjo nastavljanja občutlivosti 2-2000lx, časa vklopa 10sek - 15min,  IP54, montažna višina do 4m, </t>
    </r>
    <r>
      <rPr>
        <b/>
        <sz val="9"/>
        <rFont val="Arial"/>
        <family val="2"/>
        <charset val="238"/>
      </rPr>
      <t>kvadraten,</t>
    </r>
    <r>
      <rPr>
        <sz val="9"/>
        <rFont val="Arial"/>
        <family val="2"/>
        <charset val="238"/>
      </rPr>
      <t xml:space="preserve"> komplet z relejem in dozo za neposredni vklop svetilke</t>
    </r>
  </si>
  <si>
    <r>
      <t>Obremenitev:</t>
    </r>
    <r>
      <rPr>
        <sz val="9"/>
        <rFont val="Arial"/>
        <family val="2"/>
        <charset val="238"/>
      </rPr>
      <t xml:space="preserve">
-2000W - omsko breme - navadne sijalke
-1000W - fluo svetilke KVG
-500W -fluo ali LED svetilke EVG</t>
    </r>
  </si>
  <si>
    <t>Enofazna podometna vticnica, 16A, 230V z zaščito proti dotiku, komplet z dozo, montažnim okvirjem in okrasnim končnim okvirjem; TEM Čatež Modul soft (barva mora biti usklajena s stikali)</t>
  </si>
  <si>
    <r>
      <t xml:space="preserve">Pločevinast instalacijski kanal dim. </t>
    </r>
    <r>
      <rPr>
        <b/>
        <sz val="9"/>
        <rFont val="Arial"/>
        <family val="2"/>
        <charset val="238"/>
      </rPr>
      <t>110x55mm (pisarne)</t>
    </r>
    <r>
      <rPr>
        <sz val="9"/>
        <rFont val="Arial"/>
        <family val="2"/>
        <charset val="238"/>
      </rPr>
      <t>, triprekatni RAL9010, komplet s kovinskimi pregradami za mrežno napajanje, RJ45, pokrovom, končnimi elementi, ozemljitveno sponko, montaža na steno, ožičenje in priklop vtičnic, oznake vtičnic, …komplet z pokrovi, pregradami, koleni, spojkami in pomožnim spojnim materialom ter zvočno izolacijo pri prehodih skozi stene, tip Elba  ali enakovredno</t>
    </r>
  </si>
  <si>
    <r>
      <t xml:space="preserve">Vgradni sistem z vtičnicami in vgradnim ohišjem za vgradnjo v mizo proizvod </t>
    </r>
    <r>
      <rPr>
        <b/>
        <sz val="9"/>
        <rFont val="Arial"/>
        <family val="2"/>
        <charset val="238"/>
      </rPr>
      <t>Bachmann,</t>
    </r>
    <r>
      <rPr>
        <sz val="9"/>
        <rFont val="Arial"/>
        <family val="2"/>
        <charset val="238"/>
      </rPr>
      <t xml:space="preserve"> v naslednji sestavi:</t>
    </r>
  </si>
  <si>
    <r>
      <t xml:space="preserve"> - FG70R 5x6 mm</t>
    </r>
    <r>
      <rPr>
        <vertAlign val="superscript"/>
        <sz val="9"/>
        <rFont val="Arial"/>
        <family val="2"/>
        <charset val="238"/>
      </rPr>
      <t>2</t>
    </r>
  </si>
  <si>
    <r>
      <t xml:space="preserve"> - FG70R 5x4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</si>
  <si>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4x2,5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</si>
  <si>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3x2,5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</si>
  <si>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4x1,5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</si>
  <si>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3x1,5 mm</t>
    </r>
    <r>
      <rPr>
        <vertAlign val="superscript"/>
        <sz val="9"/>
        <rFont val="Arial"/>
        <family val="2"/>
        <charset val="238"/>
      </rPr>
      <t>2</t>
    </r>
  </si>
  <si>
    <r>
      <t xml:space="preserve"> - NYM-J 2x1,5 mm</t>
    </r>
    <r>
      <rPr>
        <vertAlign val="superscript"/>
        <sz val="9"/>
        <rFont val="Arial"/>
        <family val="2"/>
        <charset val="238"/>
      </rPr>
      <t>2</t>
    </r>
  </si>
  <si>
    <r>
      <t xml:space="preserve"> - P/F-Y 10 mm</t>
    </r>
    <r>
      <rPr>
        <vertAlign val="superscript"/>
        <sz val="9"/>
        <rFont val="Arial"/>
        <family val="2"/>
        <charset val="238"/>
      </rPr>
      <t>2</t>
    </r>
  </si>
  <si>
    <r>
      <t xml:space="preserve"> - P/F-Y 6 mm</t>
    </r>
    <r>
      <rPr>
        <vertAlign val="superscript"/>
        <sz val="9"/>
        <rFont val="Arial"/>
        <family val="2"/>
        <charset val="238"/>
      </rPr>
      <t>2</t>
    </r>
  </si>
  <si>
    <r>
      <t xml:space="preserve">El. razdelilec: </t>
    </r>
    <r>
      <rPr>
        <b/>
        <sz val="9"/>
        <rFont val="Arial"/>
        <family val="2"/>
        <charset val="238"/>
      </rPr>
      <t>R-MB</t>
    </r>
    <r>
      <rPr>
        <sz val="9"/>
        <rFont val="Arial"/>
        <family val="2"/>
        <charset val="238"/>
      </rPr>
      <t xml:space="preserve"> vgradna izvedba HAGER; 4-vrstna z 12poli - dimenzij: 740x335x90mm; komplet z montažno ploščo, letvami, zbiralko za ozemljitev in N; vrati bele barve, ključavnico in vgrajenim materialom:</t>
    </r>
  </si>
  <si>
    <r>
      <t xml:space="preserve">Dobava in montaža strešnega nosilnega elementa </t>
    </r>
    <r>
      <rPr>
        <b/>
        <sz val="9"/>
        <rFont val="Arial"/>
        <family val="2"/>
        <charset val="238"/>
      </rPr>
      <t>SON12 A</t>
    </r>
    <r>
      <rPr>
        <sz val="9"/>
        <rFont val="Arial"/>
        <family val="2"/>
        <charset val="238"/>
      </rPr>
      <t xml:space="preserve"> iz nerjavečega jekla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za pritrjevanje strelovodnega vodnika Al fi 8mm na opečno kritino. Proizvajalec HERMI</t>
    </r>
  </si>
  <si>
    <r>
      <t xml:space="preserve">Dobava in montaža oznak merilnih mest </t>
    </r>
    <r>
      <rPr>
        <b/>
        <sz val="9"/>
        <rFont val="Arial"/>
        <family val="2"/>
        <charset val="238"/>
      </rPr>
      <t>MŠ.</t>
    </r>
    <r>
      <rPr>
        <sz val="9"/>
        <rFont val="Arial"/>
        <family val="2"/>
        <charset val="238"/>
      </rPr>
      <t xml:space="preserve"> Proizvajalec HERMI</t>
    </r>
  </si>
  <si>
    <r>
      <t xml:space="preserve">Dobava in montaža sponke </t>
    </r>
    <r>
      <rPr>
        <b/>
        <sz val="9"/>
        <rFont val="Arial"/>
        <family val="2"/>
        <charset val="238"/>
      </rPr>
      <t>KON04 A</t>
    </r>
    <r>
      <rPr>
        <sz val="9"/>
        <rFont val="Arial"/>
        <family val="2"/>
        <charset val="238"/>
      </rPr>
      <t xml:space="preserve"> iz nerjavečega jekla za medsebojno spajanje okroglih strelovodnih vodnikov. Proizvajalec HERMI</t>
    </r>
  </si>
  <si>
    <r>
      <t xml:space="preserve">Dobava in montaža kontaktne sponke </t>
    </r>
    <r>
      <rPr>
        <b/>
        <sz val="9"/>
        <rFont val="Arial"/>
        <family val="2"/>
        <charset val="238"/>
      </rPr>
      <t>KON05</t>
    </r>
    <r>
      <rPr>
        <sz val="9"/>
        <rFont val="Arial"/>
        <family val="2"/>
        <charset val="238"/>
      </rPr>
      <t xml:space="preserve"> iz nerjavečega jekla za izvedbo kontaktnih spojev med okroglim strelovodnim vodnikom in pločevinastimi deli. Proizvajalec HERMI</t>
    </r>
  </si>
  <si>
    <r>
      <t xml:space="preserve">Dobava in montaža strelovodnega vodnika </t>
    </r>
    <r>
      <rPr>
        <b/>
        <sz val="9"/>
        <rFont val="Arial"/>
        <family val="2"/>
        <charset val="238"/>
      </rPr>
      <t>Al fi</t>
    </r>
    <r>
      <rPr>
        <sz val="9"/>
        <rFont val="Arial"/>
        <family val="2"/>
        <charset val="238"/>
      </rPr>
      <t xml:space="preserve"> 8mm na tipske strelovodne nosilne elemente. Proizvajalec HERMI</t>
    </r>
  </si>
  <si>
    <r>
      <t xml:space="preserve">Dobava in montaža sponke </t>
    </r>
    <r>
      <rPr>
        <b/>
        <sz val="9"/>
        <rFont val="Arial"/>
        <family val="2"/>
        <charset val="238"/>
      </rPr>
      <t xml:space="preserve">KON01 </t>
    </r>
    <r>
      <rPr>
        <sz val="9"/>
        <rFont val="Arial"/>
        <family val="2"/>
        <charset val="238"/>
      </rPr>
      <t>iz nerjavečega jekla za izvedbo spojev med ploščatim strelovodnim vodnikom ter kovinskimi konstrikcijami. Proizvajalec HERMI</t>
    </r>
  </si>
  <si>
    <r>
      <t xml:space="preserve">Dobava in montaža žlebne sponke </t>
    </r>
    <r>
      <rPr>
        <b/>
        <sz val="9"/>
        <rFont val="Arial"/>
        <family val="2"/>
        <charset val="238"/>
      </rPr>
      <t>KON06</t>
    </r>
    <r>
      <rPr>
        <sz val="9"/>
        <rFont val="Arial"/>
        <family val="2"/>
        <charset val="238"/>
      </rPr>
      <t xml:space="preserve"> iz nerjavečega jekla za izvedbo kontaktnih spojev med okroglim strelovodnim vodnikom in žlebnimi koriti. Proizvajalec HERMI</t>
    </r>
  </si>
  <si>
    <r>
      <t xml:space="preserve">Dobava in montaža cevne objemke </t>
    </r>
    <r>
      <rPr>
        <b/>
        <sz val="9"/>
        <rFont val="Arial"/>
        <family val="2"/>
        <charset val="238"/>
      </rPr>
      <t>KON10</t>
    </r>
    <r>
      <rPr>
        <sz val="9"/>
        <rFont val="Arial"/>
        <family val="2"/>
        <charset val="238"/>
      </rPr>
      <t xml:space="preserve"> iz nerjavečega jekla za pritrjevanje odvodnega vodnika na odtočno cev. Proizvajalec HERMI</t>
    </r>
  </si>
  <si>
    <r>
      <t xml:space="preserve">Dobava in montaža lovilne palice </t>
    </r>
    <r>
      <rPr>
        <b/>
        <sz val="9"/>
        <rFont val="Arial"/>
        <family val="2"/>
        <charset val="238"/>
      </rPr>
      <t>LOP02</t>
    </r>
    <r>
      <rPr>
        <sz val="9"/>
        <rFont val="Arial"/>
        <family val="2"/>
        <charset val="238"/>
      </rPr>
      <t xml:space="preserve"> višine h = 1 m z ustreznim pritrdilnim in kontaktnim materialom. Proizvajalec HERMI</t>
    </r>
  </si>
  <si>
    <r>
      <t xml:space="preserve">vtičnica STP, kat.6A, oklopljena - </t>
    </r>
    <r>
      <rPr>
        <b/>
        <sz val="9"/>
        <rFont val="Arial"/>
        <family val="2"/>
        <charset val="238"/>
      </rPr>
      <t>(dvojna,</t>
    </r>
    <r>
      <rPr>
        <sz val="9"/>
        <rFont val="Arial"/>
        <family val="2"/>
        <charset val="238"/>
      </rPr>
      <t xml:space="preserve"> komplet z ustreznimi konektorji) -  montaža v parapetni kanal</t>
    </r>
  </si>
  <si>
    <r>
      <t xml:space="preserve">vtičnica STP, kat.6A, oklopljena - </t>
    </r>
    <r>
      <rPr>
        <b/>
        <sz val="9"/>
        <rFont val="Arial"/>
        <family val="2"/>
        <charset val="238"/>
      </rPr>
      <t>(enojna,</t>
    </r>
    <r>
      <rPr>
        <sz val="9"/>
        <rFont val="Arial"/>
        <family val="2"/>
        <charset val="238"/>
      </rPr>
      <t xml:space="preserve"> komplet z ustreznimi konektorji) -  montaža v parapetni kanal</t>
    </r>
  </si>
  <si>
    <r>
      <t xml:space="preserve">vtičnica STP, kat.6A, oklopljena - </t>
    </r>
    <r>
      <rPr>
        <b/>
        <sz val="9"/>
        <rFont val="Arial"/>
        <family val="2"/>
        <charset val="238"/>
      </rPr>
      <t>(enojna,</t>
    </r>
    <r>
      <rPr>
        <sz val="9"/>
        <rFont val="Arial"/>
        <family val="2"/>
        <charset val="238"/>
      </rPr>
      <t xml:space="preserve"> komplet z ustreznimi konektorji) -  podometna montaža</t>
    </r>
  </si>
  <si>
    <t xml:space="preserve">Nepredvidena dela (7%)  </t>
  </si>
  <si>
    <t xml:space="preserve">SKUPAJ   1.2                      </t>
  </si>
  <si>
    <t>SKUPAJ 1.1</t>
  </si>
  <si>
    <t>SKUPAJ 1.3</t>
  </si>
  <si>
    <t>SKUPAJ 1.4</t>
  </si>
  <si>
    <t>SKUPAJ 2.2</t>
  </si>
  <si>
    <t>SKUPAJ 2.1</t>
  </si>
  <si>
    <t>3%</t>
  </si>
  <si>
    <t>SKUPAJ 2.3</t>
  </si>
  <si>
    <t>SKUPAJ 3</t>
  </si>
  <si>
    <t xml:space="preserve">SKUPAJ 1-3: </t>
  </si>
  <si>
    <t>3.  PREDRAČUNSKI POPIS - prezračevanje</t>
  </si>
  <si>
    <t>Dobava in montaža</t>
  </si>
  <si>
    <t>EL. INŠTALACIJE MANSARDA - trakt B</t>
  </si>
  <si>
    <t>Podometno stikalo, 250V, 16A, komplet z ustrezno dozo, montažnim in končnim okvirjem za montažo do sedmih stikal skupaj. Barva okrasnega okvirja in stikal po izbiri arhitekta. Proizvajalec: TEM Čatež Modul soft ali enakovredno</t>
  </si>
  <si>
    <t xml:space="preserve">V popisih so opisi za proizvode, ki so bili upoštevani pri projektnih rešitvah. </t>
  </si>
  <si>
    <t>Ponudbeni popis in ponujena cena naj velja za enak ali enakovreden izdelek.</t>
  </si>
  <si>
    <t>1-18</t>
  </si>
  <si>
    <t>1-21</t>
  </si>
  <si>
    <t>1-23</t>
  </si>
  <si>
    <t>1-14</t>
  </si>
  <si>
    <t xml:space="preserve">Ponudnik naj ob navajanju cen za opremo navede znamko in tip opreme ter naj se o </t>
  </si>
  <si>
    <t>nejasnostih uskladi z investitorjem in projektantom</t>
  </si>
  <si>
    <t xml:space="preserve">Razkrivanje strehe, ter iznos ruševin na gradbiščno deponijo. </t>
  </si>
  <si>
    <t>Pregled obstoječe lesene strešne konstrukcije (špirovci, lege, škarje, razpirače, sohe…), eventuelna zamenjava konstrukcije.</t>
  </si>
  <si>
    <t>Pokrivanje strehe s kritino kot naprimer Wiener Normo Cu. Rjava engoba.</t>
  </si>
  <si>
    <t>Dobava in montaža strešnega okna kot naprimer Velux tip GGU dimenzije 78,0/140,0 cm, kompletno z BDX izolacijskim vgradnim setom, obrobami za vgradnjo, ter vsem tesnilnim in pritrdilnim materialom</t>
  </si>
  <si>
    <t>Dobava in montaža strešnega okna kot naprimer Velux tip GGU dimenzije 78,0/100,0 cm, kompletno z BDX izolacijskim vgradnim setom, obrobami za vgradnjo, ter vsem tesnilnim in pritrdilnim materialom</t>
  </si>
  <si>
    <t>Dobava in vgradnja revizijskih odprtin v spuščenih stropovih iz MK plošč in oblogah. Odpiranje - magnet.</t>
  </si>
  <si>
    <t>Dodatek za vlagoodporne plošče v prostorih sanitarij in čajne kuhinje.</t>
  </si>
  <si>
    <t>Dobava in vgradnja MČN kompletno z priklopi kanalizacije in vsemi zemeljskimi in betonskimi deli ter dobavo in montažo LTŽ pokrova. Kot napr. MČN 6, 5000 l,  ROTO ali enakovredno.</t>
  </si>
  <si>
    <t xml:space="preserve">Armatura za enodelno pomivalno korito, kot npr. art. </t>
  </si>
  <si>
    <t>Alveus SLIM - krom, za čajno kuhinjo, kompletno s</t>
  </si>
  <si>
    <t xml:space="preserve">         in perlatorjem, kot npr. Blitz Ideal 301,</t>
  </si>
  <si>
    <t>kot npr. Ceramica Dolomite Cristallo, sestoječ  iz:</t>
  </si>
  <si>
    <t>Kompletno konzolno stranišče, kot npr. Ceramica Dolomite Cristallo, sestoječe iz:</t>
  </si>
  <si>
    <t>Kompleten trokadero, kot npr. Inker Simplon, sestoječ iz:</t>
  </si>
  <si>
    <t xml:space="preserve">dim. 40x60 cm, kot npr. Reflex, </t>
  </si>
  <si>
    <t xml:space="preserve">Držalo za milo, kot npr. Nord classic C4759, </t>
  </si>
  <si>
    <t>vložek in pritrdilni material, kompletno</t>
  </si>
  <si>
    <t>kompletno s pritrdilnim materialom</t>
  </si>
  <si>
    <t>WC ščetka z lončkom, kot npr. Nord Classic C4794,</t>
  </si>
  <si>
    <t>Držalo za toaletni papir s pokrovom, kot npr. Nord D07060,</t>
  </si>
  <si>
    <t>Podajalnik papirnatih brisač, kot npr. V Elevation H3, Tork</t>
  </si>
  <si>
    <t xml:space="preserve">   splakovalnik - dvojna tipka</t>
  </si>
  <si>
    <t xml:space="preserve">Pred pričetkom del je potrebno vse opise, mere, količine in obdelave kontrolirati po zadnje </t>
  </si>
  <si>
    <t>veljavnih posredovanih načrtih, opisih in detajlih!</t>
  </si>
  <si>
    <t>Pred izdelavo ponudbe je potreben ogled obstoječega stanja / predhodnih faz na objektu.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</si>
</sst>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_-* #,##0\ _S_I_T_-;\-* #,##0\ _S_I_T_-;_-* &quot;-&quot;\ _S_I_T_-;_-@_-"/>
    <numFmt numFmtId="165" formatCode="_-* #,##0.00\ &quot;SIT&quot;_-;\-* #,##0.00\ &quot;SIT&quot;_-;_-* &quot;-&quot;??\ &quot;SIT&quot;_-;_-@_-"/>
    <numFmt numFmtId="166" formatCode="_-* #,##0.00\ _S_I_T_-;\-* #,##0.00\ _S_I_T_-;_-* &quot;-&quot;??\ _S_I_T_-;_-@_-"/>
    <numFmt numFmtId="167" formatCode="#,##0.00_ ;\-#,##0.00\ "/>
    <numFmt numFmtId="168" formatCode="&quot; &quot;#,##0.00&quot;   &quot;;&quot;-&quot;#,##0.00&quot;   &quot;;&quot; -&quot;00&quot;   &quot;;&quot; &quot;@&quot; &quot;"/>
    <numFmt numFmtId="169" formatCode="_-* #,##0\ _S_I_T_-;\-* #,##0\ _S_I_T_-;_-* &quot;- &quot;_S_I_T_-;_-@_-"/>
    <numFmt numFmtId="170" formatCode="_-* #,##0.00\ _S_I_T_-;\-* #,##0.00\ _S_I_T_-;_-* \-??\ _S_I_T_-;_-@_-"/>
    <numFmt numFmtId="171" formatCode="&quot;DM&quot;#,##0.00;[Red]\-&quot;DM&quot;#,##0.00"/>
    <numFmt numFmtId="172" formatCode="\$#,##0\ ;\(\$#,##0\)"/>
    <numFmt numFmtId="173" formatCode="_-* #,##0.00\ [$€-1]_-;\-* #,##0.00\ [$€-1]_-;_-* \-??\ [$€-1]_-"/>
    <numFmt numFmtId="174" formatCode="General_)"/>
    <numFmt numFmtId="175" formatCode="#,##0.00\ [$€-1]"/>
    <numFmt numFmtId="176" formatCode="_-* #,##0\ _S_I_T_-;\-* #,##0\ _S_I_T_-;_-* \-??\ _S_I_T_-;_-@_-"/>
    <numFmt numFmtId="177" formatCode="#,##0.00\ &quot;€&quot;"/>
    <numFmt numFmtId="178" formatCode="_-* #,##0\ _S_I_T_-;\-* #,##0\ _S_I_T_-;_-* &quot;-&quot;??\ _S_I_T_-;_-@_-"/>
    <numFmt numFmtId="179" formatCode="#,##0.00\ _€"/>
    <numFmt numFmtId="180" formatCode="0.0%"/>
  </numFmts>
  <fonts count="70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2"/>
      <name val="Batang"/>
      <family val="1"/>
      <charset val="238"/>
    </font>
    <font>
      <sz val="10"/>
      <name val="Arial CE"/>
      <family val="2"/>
      <charset val="238"/>
    </font>
    <font>
      <vertAlign val="superscript"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"/>
      <family val="2"/>
      <charset val="238"/>
    </font>
    <font>
      <sz val="11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 CE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0"/>
      <name val="MS Sans"/>
    </font>
    <font>
      <sz val="10"/>
      <name val="Helv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Courier"/>
      <charset val="238"/>
    </font>
    <font>
      <sz val="11"/>
      <color indexed="19"/>
      <name val="Calibri"/>
      <family val="2"/>
      <charset val="238"/>
    </font>
    <font>
      <sz val="11"/>
      <name val="Times New Roman CE"/>
      <charset val="238"/>
    </font>
    <font>
      <sz val="11"/>
      <name val="Times New Roman"/>
      <family val="1"/>
    </font>
    <font>
      <b/>
      <sz val="11"/>
      <color indexed="8"/>
      <name val="Calibri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1"/>
      <charset val="238"/>
    </font>
    <font>
      <b/>
      <sz val="10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23">
    <xf numFmtId="0" fontId="0" fillId="0" borderId="0"/>
    <xf numFmtId="168" fontId="26" fillId="0" borderId="0" applyFont="0" applyFill="0" applyBorder="0" applyAlignment="0" applyProtection="0"/>
    <xf numFmtId="169" fontId="11" fillId="0" borderId="0" applyFill="0" applyBorder="0" applyAlignment="0" applyProtection="0"/>
    <xf numFmtId="170" fontId="11" fillId="0" borderId="0" applyFill="0" applyBorder="0" applyAlignment="0" applyProtection="0"/>
    <xf numFmtId="166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25" fillId="0" borderId="0"/>
    <xf numFmtId="0" fontId="3" fillId="0" borderId="0"/>
    <xf numFmtId="9" fontId="11" fillId="0" borderId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165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27" fillId="14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2" borderId="6" applyNumberFormat="0" applyAlignment="0" applyProtection="0"/>
    <xf numFmtId="0" fontId="30" fillId="18" borderId="7" applyNumberFormat="0" applyAlignment="0" applyProtection="0"/>
    <xf numFmtId="3" fontId="3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19" borderId="0" applyNumberFormat="0" applyBorder="0" applyAlignment="0" applyProtection="0"/>
    <xf numFmtId="173" fontId="19" fillId="0" borderId="0" applyFill="0" applyBorder="0" applyAlignment="0" applyProtection="0"/>
    <xf numFmtId="0" fontId="33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6" applyNumberFormat="0" applyAlignment="0" applyProtection="0"/>
    <xf numFmtId="0" fontId="38" fillId="2" borderId="11" applyNumberFormat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1" fillId="0" borderId="0"/>
    <xf numFmtId="174" fontId="41" fillId="0" borderId="0"/>
    <xf numFmtId="0" fontId="42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4" borderId="13" applyNumberFormat="0" applyFont="0" applyAlignment="0" applyProtection="0"/>
    <xf numFmtId="0" fontId="39" fillId="0" borderId="0" applyNumberFormat="0" applyFill="0" applyBorder="0" applyAlignment="0" applyProtection="0"/>
    <xf numFmtId="0" fontId="38" fillId="2" borderId="11" applyNumberFormat="0" applyAlignment="0" applyProtection="0"/>
    <xf numFmtId="0" fontId="44" fillId="0" borderId="0" applyFill="0">
      <alignment vertical="justify"/>
    </xf>
    <xf numFmtId="0" fontId="11" fillId="0" borderId="0"/>
    <xf numFmtId="0" fontId="11" fillId="0" borderId="0"/>
    <xf numFmtId="0" fontId="40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6" fillId="0" borderId="0"/>
    <xf numFmtId="0" fontId="3" fillId="0" borderId="0"/>
    <xf numFmtId="41" fontId="1" fillId="0" borderId="0" applyFont="0" applyFill="0" applyBorder="0" applyAlignment="0" applyProtection="0"/>
    <xf numFmtId="0" fontId="54" fillId="0" borderId="0"/>
    <xf numFmtId="0" fontId="18" fillId="0" borderId="0"/>
    <xf numFmtId="174" fontId="55" fillId="0" borderId="0"/>
  </cellStyleXfs>
  <cellXfs count="601">
    <xf numFmtId="0" fontId="0" fillId="0" borderId="0" xfId="0"/>
    <xf numFmtId="166" fontId="0" fillId="0" borderId="0" xfId="29" applyFont="1"/>
    <xf numFmtId="0" fontId="11" fillId="0" borderId="0" xfId="14" applyFont="1" applyAlignment="1">
      <alignment horizontal="left" vertical="top"/>
    </xf>
    <xf numFmtId="49" fontId="11" fillId="0" borderId="0" xfId="14" applyNumberFormat="1" applyFont="1" applyAlignment="1">
      <alignment horizontal="justify" vertical="top" wrapText="1"/>
    </xf>
    <xf numFmtId="4" fontId="11" fillId="0" borderId="0" xfId="14" applyNumberFormat="1" applyFont="1" applyAlignment="1">
      <alignment horizontal="right"/>
    </xf>
    <xf numFmtId="0" fontId="11" fillId="0" borderId="0" xfId="14" applyFont="1" applyFill="1" applyBorder="1"/>
    <xf numFmtId="4" fontId="11" fillId="0" borderId="0" xfId="14" applyNumberFormat="1" applyFont="1" applyFill="1" applyBorder="1" applyAlignment="1">
      <alignment horizontal="center"/>
    </xf>
    <xf numFmtId="0" fontId="11" fillId="0" borderId="0" xfId="14" applyFont="1" applyFill="1" applyBorder="1" applyAlignment="1">
      <alignment horizontal="center"/>
    </xf>
    <xf numFmtId="0" fontId="9" fillId="0" borderId="0" xfId="14" applyFont="1" applyAlignment="1" applyProtection="1">
      <alignment horizontal="right"/>
      <protection locked="0"/>
    </xf>
    <xf numFmtId="0" fontId="9" fillId="0" borderId="0" xfId="14" applyFont="1" applyFill="1" applyBorder="1"/>
    <xf numFmtId="4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 applyAlignment="1">
      <alignment horizontal="center"/>
    </xf>
    <xf numFmtId="4" fontId="11" fillId="0" borderId="0" xfId="0" applyNumberFormat="1" applyFont="1" applyProtection="1">
      <protection locked="0"/>
    </xf>
    <xf numFmtId="0" fontId="11" fillId="0" borderId="0" xfId="0" applyFont="1" applyFill="1" applyBorder="1"/>
    <xf numFmtId="4" fontId="11" fillId="0" borderId="0" xfId="0" applyNumberFormat="1" applyFont="1" applyFill="1" applyProtection="1">
      <protection locked="0"/>
    </xf>
    <xf numFmtId="4" fontId="13" fillId="0" borderId="2" xfId="14" applyNumberFormat="1" applyFont="1" applyFill="1" applyBorder="1" applyAlignment="1" applyProtection="1">
      <alignment horizontal="right"/>
      <protection locked="0"/>
    </xf>
    <xf numFmtId="0" fontId="11" fillId="0" borderId="0" xfId="14" applyFont="1" applyAlignment="1">
      <alignment horizontal="right" vertical="top"/>
    </xf>
    <xf numFmtId="0" fontId="11" fillId="0" borderId="0" xfId="14" applyFont="1" applyAlignment="1" applyProtection="1">
      <alignment horizontal="right"/>
      <protection locked="0"/>
    </xf>
    <xf numFmtId="4" fontId="11" fillId="0" borderId="0" xfId="14" applyNumberFormat="1" applyFont="1" applyAlignment="1" applyProtection="1">
      <alignment horizontal="right"/>
      <protection locked="0"/>
    </xf>
    <xf numFmtId="0" fontId="11" fillId="0" borderId="0" xfId="14" applyFont="1" applyFill="1" applyBorder="1" applyAlignment="1">
      <alignment vertical="center"/>
    </xf>
    <xf numFmtId="49" fontId="11" fillId="0" borderId="0" xfId="14" applyNumberFormat="1" applyFont="1" applyFill="1" applyBorder="1" applyAlignment="1">
      <alignment horizontal="justify" vertical="top" wrapText="1"/>
    </xf>
    <xf numFmtId="4" fontId="11" fillId="0" borderId="0" xfId="14" applyNumberFormat="1" applyFont="1" applyFill="1" applyAlignment="1" applyProtection="1">
      <alignment horizontal="right"/>
      <protection locked="0"/>
    </xf>
    <xf numFmtId="0" fontId="9" fillId="0" borderId="0" xfId="13" applyFont="1" applyFill="1" applyBorder="1"/>
    <xf numFmtId="4" fontId="13" fillId="0" borderId="2" xfId="14" applyNumberFormat="1" applyFont="1" applyBorder="1" applyAlignment="1" applyProtection="1">
      <alignment horizontal="right"/>
      <protection locked="0"/>
    </xf>
    <xf numFmtId="4" fontId="13" fillId="0" borderId="0" xfId="14" applyNumberFormat="1" applyFont="1" applyBorder="1" applyAlignment="1" applyProtection="1">
      <alignment horizontal="right"/>
      <protection locked="0"/>
    </xf>
    <xf numFmtId="4" fontId="6" fillId="0" borderId="0" xfId="12" applyNumberFormat="1" applyFont="1" applyFill="1" applyBorder="1" applyAlignment="1">
      <alignment horizontal="center"/>
    </xf>
    <xf numFmtId="0" fontId="11" fillId="0" borderId="0" xfId="13" applyFont="1" applyFill="1" applyBorder="1" applyAlignment="1">
      <alignment vertical="center"/>
    </xf>
    <xf numFmtId="2" fontId="11" fillId="0" borderId="0" xfId="14" applyNumberFormat="1" applyFont="1" applyFill="1" applyBorder="1"/>
    <xf numFmtId="4" fontId="11" fillId="0" borderId="0" xfId="14" applyNumberFormat="1" applyFont="1" applyFill="1" applyBorder="1" applyAlignment="1">
      <alignment horizontal="right"/>
    </xf>
    <xf numFmtId="0" fontId="11" fillId="0" borderId="0" xfId="13" applyFont="1" applyFill="1" applyBorder="1"/>
    <xf numFmtId="0" fontId="11" fillId="0" borderId="0" xfId="13" applyNumberFormat="1" applyFont="1" applyAlignment="1">
      <alignment horizontal="right" vertical="top"/>
    </xf>
    <xf numFmtId="4" fontId="11" fillId="0" borderId="0" xfId="13" applyNumberFormat="1" applyFont="1" applyAlignment="1">
      <alignment horizontal="right"/>
    </xf>
    <xf numFmtId="4" fontId="11" fillId="0" borderId="0" xfId="14" applyNumberFormat="1" applyFont="1" applyFill="1" applyBorder="1" applyAlignment="1" applyProtection="1">
      <alignment horizontal="right"/>
      <protection locked="0"/>
    </xf>
    <xf numFmtId="0" fontId="11" fillId="0" borderId="0" xfId="13" applyFont="1" applyAlignment="1">
      <alignment horizontal="justify" vertical="top"/>
    </xf>
    <xf numFmtId="0" fontId="11" fillId="0" borderId="0" xfId="13" applyFont="1" applyFill="1" applyBorder="1" applyAlignment="1">
      <alignment horizontal="center"/>
    </xf>
    <xf numFmtId="4" fontId="11" fillId="0" borderId="0" xfId="15" applyNumberFormat="1" applyFont="1" applyAlignment="1" applyProtection="1">
      <alignment horizontal="right"/>
      <protection locked="0"/>
    </xf>
    <xf numFmtId="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4" fontId="11" fillId="0" borderId="0" xfId="13" applyNumberFormat="1" applyFont="1" applyAlignment="1"/>
    <xf numFmtId="0" fontId="8" fillId="0" borderId="0" xfId="14" applyFont="1" applyAlignment="1">
      <alignment horizontal="left" vertical="top"/>
    </xf>
    <xf numFmtId="0" fontId="8" fillId="0" borderId="0" xfId="14" applyFont="1" applyAlignment="1">
      <alignment horizontal="right" vertical="top"/>
    </xf>
    <xf numFmtId="166" fontId="8" fillId="0" borderId="0" xfId="29" applyFont="1" applyAlignment="1">
      <alignment horizontal="left" vertical="top"/>
    </xf>
    <xf numFmtId="0" fontId="8" fillId="0" borderId="0" xfId="14" applyFont="1" applyBorder="1" applyAlignment="1">
      <alignment horizontal="left" vertical="top"/>
    </xf>
    <xf numFmtId="166" fontId="8" fillId="0" borderId="0" xfId="29" applyFont="1" applyBorder="1" applyAlignment="1">
      <alignment horizontal="left" vertical="top"/>
    </xf>
    <xf numFmtId="0" fontId="0" fillId="0" borderId="4" xfId="0" applyBorder="1"/>
    <xf numFmtId="166" fontId="0" fillId="0" borderId="4" xfId="29" applyFont="1" applyBorder="1"/>
    <xf numFmtId="0" fontId="9" fillId="0" borderId="0" xfId="0" applyFont="1"/>
    <xf numFmtId="4" fontId="3" fillId="0" borderId="0" xfId="14" applyNumberFormat="1" applyFont="1" applyFill="1" applyProtection="1">
      <protection locked="0"/>
    </xf>
    <xf numFmtId="0" fontId="11" fillId="0" borderId="0" xfId="14" applyFont="1" applyAlignment="1">
      <alignment horizontal="center"/>
    </xf>
    <xf numFmtId="0" fontId="11" fillId="0" borderId="0" xfId="13" applyFont="1" applyAlignment="1">
      <alignment horizontal="center"/>
    </xf>
    <xf numFmtId="49" fontId="0" fillId="0" borderId="0" xfId="0" applyNumberFormat="1" applyAlignment="1">
      <alignment horizontal="right"/>
    </xf>
    <xf numFmtId="4" fontId="0" fillId="0" borderId="0" xfId="0" applyNumberFormat="1"/>
    <xf numFmtId="49" fontId="13" fillId="0" borderId="0" xfId="0" applyNumberFormat="1" applyFont="1" applyAlignment="1">
      <alignment horizontal="right"/>
    </xf>
    <xf numFmtId="0" fontId="13" fillId="0" borderId="0" xfId="0" applyFont="1"/>
    <xf numFmtId="4" fontId="1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/>
    <xf numFmtId="0" fontId="5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75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175" fontId="3" fillId="0" borderId="0" xfId="0" applyNumberFormat="1" applyFont="1" applyAlignment="1"/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/>
    <xf numFmtId="0" fontId="49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Fill="1" applyAlignment="1">
      <alignment horizontal="center"/>
    </xf>
    <xf numFmtId="4" fontId="0" fillId="0" borderId="0" xfId="0" applyNumberFormat="1" applyFont="1"/>
    <xf numFmtId="0" fontId="3" fillId="0" borderId="0" xfId="0" applyFont="1" applyBorder="1" applyAlignment="1">
      <alignment horizontal="justify" vertical="top" wrapText="1"/>
    </xf>
    <xf numFmtId="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/>
    </xf>
    <xf numFmtId="0" fontId="16" fillId="0" borderId="0" xfId="0" applyFont="1"/>
    <xf numFmtId="0" fontId="0" fillId="0" borderId="0" xfId="0" applyFont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/>
    <xf numFmtId="0" fontId="3" fillId="0" borderId="0" xfId="0" applyFont="1" applyAlignment="1">
      <alignment wrapText="1"/>
    </xf>
    <xf numFmtId="4" fontId="5" fillId="0" borderId="0" xfId="0" applyNumberFormat="1" applyFont="1" applyBorder="1"/>
    <xf numFmtId="0" fontId="3" fillId="0" borderId="0" xfId="0" applyFont="1" applyBorder="1" applyAlignment="1">
      <alignment wrapText="1"/>
    </xf>
    <xf numFmtId="49" fontId="6" fillId="0" borderId="0" xfId="0" applyNumberFormat="1" applyFont="1" applyAlignment="1">
      <alignment horizontal="right"/>
    </xf>
    <xf numFmtId="4" fontId="50" fillId="0" borderId="0" xfId="0" applyNumberFormat="1" applyFont="1" applyBorder="1"/>
    <xf numFmtId="4" fontId="6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/>
    <xf numFmtId="0" fontId="1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quotePrefix="1" applyFont="1" applyBorder="1" applyAlignment="1">
      <alignment vertical="top"/>
    </xf>
    <xf numFmtId="0" fontId="5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3" fillId="0" borderId="3" xfId="0" applyFont="1" applyBorder="1" applyAlignment="1">
      <alignment vertical="top"/>
    </xf>
    <xf numFmtId="4" fontId="3" fillId="0" borderId="3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6" fillId="0" borderId="0" xfId="0" applyFont="1" applyAlignment="1"/>
    <xf numFmtId="16" fontId="49" fillId="0" borderId="0" xfId="0" applyNumberFormat="1" applyFont="1"/>
    <xf numFmtId="0" fontId="49" fillId="0" borderId="0" xfId="0" applyFont="1" applyAlignment="1"/>
    <xf numFmtId="0" fontId="56" fillId="0" borderId="0" xfId="0" applyFont="1"/>
    <xf numFmtId="0" fontId="56" fillId="0" borderId="0" xfId="0" applyFont="1" applyAlignment="1">
      <alignment wrapText="1"/>
    </xf>
    <xf numFmtId="0" fontId="8" fillId="0" borderId="0" xfId="14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9" fontId="0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0" fontId="0" fillId="0" borderId="0" xfId="0" applyFont="1" applyBorder="1"/>
    <xf numFmtId="0" fontId="0" fillId="0" borderId="4" xfId="0" applyFont="1" applyBorder="1"/>
    <xf numFmtId="0" fontId="3" fillId="0" borderId="0" xfId="13" applyFont="1" applyFill="1" applyBorder="1"/>
    <xf numFmtId="4" fontId="3" fillId="0" borderId="0" xfId="13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vertical="top"/>
    </xf>
    <xf numFmtId="0" fontId="0" fillId="0" borderId="3" xfId="0" applyFont="1" applyBorder="1"/>
    <xf numFmtId="0" fontId="0" fillId="0" borderId="0" xfId="0" applyFont="1" applyAlignment="1">
      <alignment vertical="top"/>
    </xf>
    <xf numFmtId="0" fontId="3" fillId="0" borderId="0" xfId="118" applyFont="1" applyAlignment="1">
      <alignment horizontal="right" vertical="top"/>
    </xf>
    <xf numFmtId="0" fontId="3" fillId="0" borderId="0" xfId="118" applyFont="1" applyAlignment="1">
      <alignment vertical="top"/>
    </xf>
    <xf numFmtId="0" fontId="3" fillId="0" borderId="0" xfId="118" applyFont="1"/>
    <xf numFmtId="0" fontId="3" fillId="0" borderId="0" xfId="118" applyFont="1" applyAlignment="1">
      <alignment horizontal="center"/>
    </xf>
    <xf numFmtId="176" fontId="57" fillId="0" borderId="0" xfId="29" applyNumberFormat="1" applyFont="1" applyFill="1" applyBorder="1" applyAlignment="1" applyProtection="1">
      <alignment horizontal="right"/>
    </xf>
    <xf numFmtId="176" fontId="59" fillId="0" borderId="0" xfId="29" applyNumberFormat="1" applyFont="1" applyFill="1" applyBorder="1" applyAlignment="1" applyProtection="1">
      <alignment horizontal="right"/>
    </xf>
    <xf numFmtId="177" fontId="61" fillId="0" borderId="0" xfId="29" applyNumberFormat="1" applyFont="1" applyFill="1" applyBorder="1" applyAlignment="1" applyProtection="1">
      <alignment horizontal="right" vertical="top"/>
    </xf>
    <xf numFmtId="177" fontId="59" fillId="0" borderId="0" xfId="29" applyNumberFormat="1" applyFont="1" applyFill="1" applyBorder="1" applyAlignment="1" applyProtection="1">
      <alignment horizontal="right" vertical="top"/>
    </xf>
    <xf numFmtId="4" fontId="59" fillId="0" borderId="0" xfId="0" applyNumberFormat="1" applyFont="1" applyAlignment="1" applyProtection="1">
      <alignment horizontal="right"/>
      <protection locked="0"/>
    </xf>
    <xf numFmtId="177" fontId="59" fillId="0" borderId="0" xfId="29" applyNumberFormat="1" applyFont="1" applyFill="1" applyBorder="1" applyAlignment="1" applyProtection="1">
      <alignment horizontal="right"/>
    </xf>
    <xf numFmtId="4" fontId="59" fillId="0" borderId="15" xfId="0" applyNumberFormat="1" applyFont="1" applyBorder="1" applyAlignment="1" applyProtection="1">
      <alignment horizontal="right"/>
      <protection locked="0"/>
    </xf>
    <xf numFmtId="177" fontId="59" fillId="0" borderId="15" xfId="29" applyNumberFormat="1" applyFont="1" applyFill="1" applyBorder="1" applyAlignment="1" applyProtection="1">
      <alignment horizontal="right"/>
    </xf>
    <xf numFmtId="176" fontId="60" fillId="0" borderId="0" xfId="29" applyNumberFormat="1" applyFont="1" applyFill="1" applyBorder="1" applyAlignment="1" applyProtection="1">
      <alignment horizontal="right"/>
    </xf>
    <xf numFmtId="49" fontId="59" fillId="0" borderId="0" xfId="10" applyNumberFormat="1" applyFont="1" applyFill="1" applyAlignment="1" applyProtection="1">
      <alignment horizontal="right" vertical="top"/>
    </xf>
    <xf numFmtId="0" fontId="59" fillId="0" borderId="0" xfId="10" applyFont="1" applyFill="1" applyAlignment="1" applyProtection="1">
      <alignment horizontal="left" vertical="top" wrapText="1"/>
    </xf>
    <xf numFmtId="49" fontId="59" fillId="0" borderId="0" xfId="10" applyNumberFormat="1" applyFont="1" applyFill="1" applyAlignment="1" applyProtection="1"/>
    <xf numFmtId="177" fontId="59" fillId="0" borderId="0" xfId="10" applyNumberFormat="1" applyFont="1" applyFill="1" applyAlignment="1" applyProtection="1">
      <alignment horizontal="right"/>
      <protection locked="0"/>
    </xf>
    <xf numFmtId="177" fontId="59" fillId="0" borderId="0" xfId="29" applyNumberFormat="1" applyFont="1" applyFill="1" applyBorder="1" applyAlignment="1" applyProtection="1"/>
    <xf numFmtId="0" fontId="60" fillId="0" borderId="0" xfId="10" applyFont="1" applyFill="1" applyAlignment="1" applyProtection="1">
      <alignment horizontal="left" vertical="top" wrapText="1"/>
    </xf>
    <xf numFmtId="0" fontId="59" fillId="0" borderId="0" xfId="10" applyFont="1" applyFill="1" applyAlignment="1" applyProtection="1"/>
    <xf numFmtId="49" fontId="60" fillId="0" borderId="0" xfId="10" applyNumberFormat="1" applyFont="1" applyFill="1" applyAlignment="1" applyProtection="1">
      <alignment horizontal="right" vertical="top"/>
    </xf>
    <xf numFmtId="177" fontId="59" fillId="0" borderId="0" xfId="0" applyNumberFormat="1" applyFont="1" applyAlignment="1" applyProtection="1">
      <alignment horizontal="right"/>
      <protection locked="0"/>
    </xf>
    <xf numFmtId="177" fontId="59" fillId="0" borderId="4" xfId="0" applyNumberFormat="1" applyFont="1" applyBorder="1" applyAlignment="1" applyProtection="1">
      <alignment horizontal="right"/>
      <protection locked="0"/>
    </xf>
    <xf numFmtId="177" fontId="59" fillId="0" borderId="4" xfId="29" applyNumberFormat="1" applyFont="1" applyFill="1" applyBorder="1" applyAlignment="1" applyProtection="1">
      <alignment horizontal="right"/>
    </xf>
    <xf numFmtId="177" fontId="60" fillId="0" borderId="0" xfId="29" applyNumberFormat="1" applyFont="1" applyFill="1" applyBorder="1" applyAlignment="1" applyProtection="1">
      <alignment horizontal="right"/>
    </xf>
    <xf numFmtId="176" fontId="59" fillId="0" borderId="16" xfId="29" applyNumberFormat="1" applyFont="1" applyFill="1" applyBorder="1" applyAlignment="1" applyProtection="1">
      <alignment horizontal="right"/>
    </xf>
    <xf numFmtId="177" fontId="59" fillId="0" borderId="16" xfId="29" applyNumberFormat="1" applyFont="1" applyFill="1" applyBorder="1" applyAlignment="1" applyProtection="1">
      <alignment horizontal="right" wrapText="1"/>
    </xf>
    <xf numFmtId="177" fontId="60" fillId="0" borderId="0" xfId="29" applyNumberFormat="1" applyFont="1" applyFill="1" applyBorder="1" applyAlignment="1" applyProtection="1">
      <alignment horizontal="right" vertical="top"/>
    </xf>
    <xf numFmtId="176" fontId="59" fillId="0" borderId="0" xfId="29" applyNumberFormat="1" applyFont="1" applyFill="1" applyBorder="1" applyAlignment="1" applyProtection="1">
      <alignment horizontal="right" vertical="top"/>
    </xf>
    <xf numFmtId="49" fontId="59" fillId="0" borderId="0" xfId="0" applyNumberFormat="1" applyFont="1" applyAlignment="1" applyProtection="1">
      <alignment horizontal="left"/>
    </xf>
    <xf numFmtId="4" fontId="59" fillId="0" borderId="0" xfId="11" applyNumberFormat="1" applyFont="1" applyAlignment="1" applyProtection="1">
      <alignment horizontal="right"/>
    </xf>
    <xf numFmtId="4" fontId="59" fillId="0" borderId="4" xfId="0" applyNumberFormat="1" applyFont="1" applyBorder="1" applyAlignment="1" applyProtection="1">
      <alignment horizontal="right"/>
      <protection locked="0"/>
    </xf>
    <xf numFmtId="176" fontId="59" fillId="0" borderId="0" xfId="29" applyNumberFormat="1" applyFont="1" applyFill="1" applyBorder="1" applyAlignment="1" applyProtection="1">
      <alignment horizontal="left" vertical="top" wrapText="1"/>
    </xf>
    <xf numFmtId="176" fontId="59" fillId="0" borderId="0" xfId="29" applyNumberFormat="1" applyFont="1" applyFill="1" applyBorder="1" applyAlignment="1" applyProtection="1">
      <alignment horizontal="right" vertical="top" wrapText="1"/>
    </xf>
    <xf numFmtId="0" fontId="59" fillId="0" borderId="0" xfId="0" applyFont="1" applyFill="1" applyBorder="1" applyAlignment="1" applyProtection="1">
      <alignment horizontal="right" vertical="top"/>
    </xf>
    <xf numFmtId="0" fontId="59" fillId="0" borderId="0" xfId="22" applyFont="1" applyBorder="1" applyAlignment="1" applyProtection="1">
      <alignment horizontal="left" vertical="top" wrapText="1"/>
    </xf>
    <xf numFmtId="1" fontId="59" fillId="0" borderId="0" xfId="0" applyNumberFormat="1" applyFont="1" applyBorder="1" applyAlignment="1" applyProtection="1">
      <alignment horizontal="right" vertical="top"/>
    </xf>
    <xf numFmtId="0" fontId="59" fillId="0" borderId="0" xfId="22" applyNumberFormat="1" applyFont="1" applyBorder="1" applyAlignment="1" applyProtection="1">
      <alignment horizontal="left" vertical="top" wrapText="1"/>
    </xf>
    <xf numFmtId="0" fontId="59" fillId="0" borderId="0" xfId="0" applyFont="1" applyBorder="1" applyAlignment="1" applyProtection="1">
      <alignment horizontal="left" vertical="top" wrapText="1"/>
    </xf>
    <xf numFmtId="176" fontId="61" fillId="0" borderId="0" xfId="29" applyNumberFormat="1" applyFont="1" applyFill="1" applyBorder="1" applyAlignment="1" applyProtection="1">
      <alignment horizontal="right"/>
    </xf>
    <xf numFmtId="176" fontId="66" fillId="0" borderId="0" xfId="29" applyNumberFormat="1" applyFont="1" applyFill="1" applyBorder="1" applyAlignment="1" applyProtection="1">
      <alignment horizontal="right"/>
    </xf>
    <xf numFmtId="0" fontId="67" fillId="0" borderId="0" xfId="0" applyFont="1"/>
    <xf numFmtId="177" fontId="66" fillId="0" borderId="0" xfId="119" applyNumberFormat="1" applyFont="1" applyFill="1" applyBorder="1" applyAlignment="1" applyProtection="1">
      <alignment horizontal="right"/>
    </xf>
    <xf numFmtId="49" fontId="59" fillId="0" borderId="0" xfId="10" applyNumberFormat="1" applyFont="1" applyFill="1" applyAlignment="1" applyProtection="1">
      <alignment horizontal="left"/>
    </xf>
    <xf numFmtId="0" fontId="59" fillId="0" borderId="0" xfId="10" applyFont="1" applyFill="1" applyAlignment="1" applyProtection="1">
      <alignment horizontal="left"/>
    </xf>
    <xf numFmtId="0" fontId="3" fillId="0" borderId="0" xfId="0" applyFont="1" applyAlignment="1">
      <alignment horizontal="left"/>
    </xf>
    <xf numFmtId="176" fontId="69" fillId="0" borderId="0" xfId="29" applyNumberFormat="1" applyFont="1" applyFill="1" applyBorder="1" applyAlignment="1" applyProtection="1">
      <alignment horizontal="right"/>
    </xf>
    <xf numFmtId="0" fontId="0" fillId="0" borderId="0" xfId="0" quotePrefix="1" applyFont="1"/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/>
    <xf numFmtId="49" fontId="49" fillId="0" borderId="0" xfId="0" applyNumberFormat="1" applyFont="1"/>
    <xf numFmtId="49" fontId="0" fillId="0" borderId="0" xfId="0" applyNumberFormat="1"/>
    <xf numFmtId="0" fontId="9" fillId="0" borderId="0" xfId="14" applyFont="1" applyAlignment="1" applyProtection="1">
      <alignment horizontal="right" vertical="top"/>
    </xf>
    <xf numFmtId="49" fontId="9" fillId="0" borderId="0" xfId="14" applyNumberFormat="1" applyFont="1" applyAlignment="1" applyProtection="1">
      <alignment horizontal="justify" vertical="top" wrapText="1"/>
    </xf>
    <xf numFmtId="0" fontId="9" fillId="0" borderId="0" xfId="14" applyFont="1" applyAlignment="1" applyProtection="1">
      <alignment horizontal="center"/>
    </xf>
    <xf numFmtId="4" fontId="9" fillId="0" borderId="0" xfId="14" applyNumberFormat="1" applyFont="1" applyAlignment="1" applyProtection="1">
      <alignment horizontal="right"/>
    </xf>
    <xf numFmtId="0" fontId="9" fillId="0" borderId="0" xfId="14" applyFont="1" applyAlignment="1" applyProtection="1">
      <alignment horizontal="right"/>
    </xf>
    <xf numFmtId="0" fontId="9" fillId="0" borderId="0" xfId="14" applyFont="1" applyFill="1" applyAlignment="1" applyProtection="1">
      <alignment horizontal="right"/>
    </xf>
    <xf numFmtId="0" fontId="11" fillId="0" borderId="0" xfId="0" applyFont="1" applyAlignment="1" applyProtection="1">
      <alignment horizontal="right" vertical="top"/>
    </xf>
    <xf numFmtId="49" fontId="11" fillId="0" borderId="0" xfId="0" applyNumberFormat="1" applyFont="1" applyAlignment="1" applyProtection="1">
      <alignment horizontal="justify" vertical="top" wrapText="1"/>
    </xf>
    <xf numFmtId="0" fontId="11" fillId="0" borderId="0" xfId="0" applyFont="1" applyAlignment="1" applyProtection="1">
      <alignment horizontal="center"/>
    </xf>
    <xf numFmtId="4" fontId="11" fillId="0" borderId="0" xfId="0" applyNumberFormat="1" applyFont="1" applyProtection="1"/>
    <xf numFmtId="0" fontId="11" fillId="0" borderId="0" xfId="0" applyFont="1" applyFill="1" applyAlignment="1" applyProtection="1">
      <alignment horizontal="right" vertical="top"/>
    </xf>
    <xf numFmtId="49" fontId="11" fillId="0" borderId="0" xfId="0" applyNumberFormat="1" applyFont="1" applyFill="1" applyAlignment="1" applyProtection="1">
      <alignment horizontal="justify" vertical="top" wrapText="1"/>
    </xf>
    <xf numFmtId="0" fontId="11" fillId="0" borderId="0" xfId="0" applyFont="1" applyFill="1" applyAlignment="1" applyProtection="1">
      <alignment horizontal="center"/>
    </xf>
    <xf numFmtId="4" fontId="11" fillId="0" borderId="0" xfId="0" applyNumberFormat="1" applyFont="1" applyFill="1" applyProtection="1"/>
    <xf numFmtId="0" fontId="11" fillId="0" borderId="0" xfId="14" applyNumberFormat="1" applyFont="1" applyFill="1" applyAlignment="1" applyProtection="1">
      <alignment horizontal="justify" vertical="top" wrapText="1"/>
    </xf>
    <xf numFmtId="0" fontId="11" fillId="0" borderId="0" xfId="14" applyFont="1" applyFill="1" applyAlignment="1" applyProtection="1">
      <alignment horizontal="center"/>
    </xf>
    <xf numFmtId="4" fontId="11" fillId="0" borderId="0" xfId="14" applyNumberFormat="1" applyFont="1" applyFill="1" applyAlignment="1" applyProtection="1">
      <alignment horizontal="right"/>
    </xf>
    <xf numFmtId="0" fontId="11" fillId="0" borderId="0" xfId="0" applyNumberFormat="1" applyFont="1" applyFill="1" applyAlignment="1" applyProtection="1">
      <alignment horizontal="justify" vertical="top" wrapText="1"/>
    </xf>
    <xf numFmtId="49" fontId="11" fillId="0" borderId="0" xfId="14" applyNumberFormat="1" applyFont="1" applyBorder="1" applyAlignment="1" applyProtection="1">
      <alignment horizontal="justify" vertical="top" wrapText="1"/>
    </xf>
    <xf numFmtId="0" fontId="11" fillId="0" borderId="0" xfId="14" applyFont="1" applyAlignment="1" applyProtection="1">
      <alignment horizontal="center"/>
    </xf>
    <xf numFmtId="4" fontId="11" fillId="0" borderId="0" xfId="14" applyNumberFormat="1" applyFont="1" applyAlignment="1" applyProtection="1">
      <alignment horizontal="right"/>
    </xf>
    <xf numFmtId="0" fontId="11" fillId="0" borderId="0" xfId="14" applyFont="1" applyFill="1" applyAlignment="1" applyProtection="1">
      <alignment horizontal="right" vertical="top"/>
    </xf>
    <xf numFmtId="49" fontId="11" fillId="0" borderId="0" xfId="14" applyNumberFormat="1" applyFont="1" applyFill="1" applyAlignment="1" applyProtection="1">
      <alignment horizontal="justify" vertical="top" wrapText="1"/>
    </xf>
    <xf numFmtId="0" fontId="11" fillId="0" borderId="0" xfId="0" applyFont="1" applyFill="1" applyAlignment="1" applyProtection="1">
      <alignment horizontal="left" vertical="top"/>
    </xf>
    <xf numFmtId="0" fontId="13" fillId="0" borderId="1" xfId="14" applyFont="1" applyFill="1" applyBorder="1" applyAlignment="1" applyProtection="1">
      <alignment horizontal="right" vertical="top"/>
    </xf>
    <xf numFmtId="49" fontId="5" fillId="0" borderId="2" xfId="14" applyNumberFormat="1" applyFont="1" applyFill="1" applyBorder="1" applyAlignment="1" applyProtection="1">
      <alignment horizontal="justify" vertical="top" wrapText="1"/>
    </xf>
    <xf numFmtId="0" fontId="13" fillId="0" borderId="2" xfId="14" applyFont="1" applyFill="1" applyBorder="1" applyAlignment="1" applyProtection="1">
      <alignment horizontal="center"/>
    </xf>
    <xf numFmtId="4" fontId="13" fillId="0" borderId="2" xfId="14" applyNumberFormat="1" applyFont="1" applyFill="1" applyBorder="1" applyAlignment="1" applyProtection="1">
      <alignment horizontal="right"/>
    </xf>
    <xf numFmtId="167" fontId="13" fillId="0" borderId="2" xfId="14" applyNumberFormat="1" applyFont="1" applyFill="1" applyBorder="1" applyAlignment="1" applyProtection="1">
      <alignment horizontal="right" vertical="center"/>
    </xf>
    <xf numFmtId="0" fontId="11" fillId="0" borderId="0" xfId="14" applyFont="1" applyAlignment="1" applyProtection="1">
      <alignment horizontal="right" vertical="top"/>
    </xf>
    <xf numFmtId="49" fontId="11" fillId="0" borderId="0" xfId="14" applyNumberFormat="1" applyFont="1" applyAlignment="1" applyProtection="1">
      <alignment horizontal="justify" vertical="top" wrapText="1"/>
    </xf>
    <xf numFmtId="0" fontId="11" fillId="0" borderId="0" xfId="14" applyFont="1" applyAlignment="1" applyProtection="1">
      <alignment horizontal="right"/>
    </xf>
    <xf numFmtId="0" fontId="11" fillId="0" borderId="0" xfId="14" applyFont="1" applyFill="1" applyAlignment="1" applyProtection="1">
      <alignment horizontal="right"/>
    </xf>
    <xf numFmtId="49" fontId="13" fillId="0" borderId="0" xfId="14" applyNumberFormat="1" applyFont="1" applyAlignment="1" applyProtection="1">
      <alignment horizontal="justify" vertical="top" wrapText="1"/>
    </xf>
    <xf numFmtId="49" fontId="11" fillId="0" borderId="0" xfId="14" quotePrefix="1" applyNumberFormat="1" applyFont="1" applyFill="1" applyBorder="1" applyAlignment="1" applyProtection="1">
      <alignment horizontal="justify" vertical="top" wrapText="1"/>
    </xf>
    <xf numFmtId="0" fontId="13" fillId="0" borderId="1" xfId="14" applyFont="1" applyBorder="1" applyAlignment="1" applyProtection="1">
      <alignment horizontal="right" vertical="top"/>
    </xf>
    <xf numFmtId="49" fontId="5" fillId="0" borderId="2" xfId="14" quotePrefix="1" applyNumberFormat="1" applyFont="1" applyBorder="1" applyAlignment="1" applyProtection="1">
      <alignment horizontal="justify" vertical="top" wrapText="1"/>
    </xf>
    <xf numFmtId="0" fontId="13" fillId="0" borderId="2" xfId="14" applyFont="1" applyBorder="1" applyAlignment="1" applyProtection="1">
      <alignment horizontal="center"/>
    </xf>
    <xf numFmtId="4" fontId="13" fillId="0" borderId="2" xfId="14" applyNumberFormat="1" applyFont="1" applyBorder="1" applyAlignment="1" applyProtection="1">
      <alignment horizontal="right"/>
    </xf>
    <xf numFmtId="0" fontId="13" fillId="0" borderId="0" xfId="14" applyFont="1" applyBorder="1" applyAlignment="1" applyProtection="1">
      <alignment horizontal="right" vertical="top"/>
    </xf>
    <xf numFmtId="49" fontId="5" fillId="0" borderId="0" xfId="14" quotePrefix="1" applyNumberFormat="1" applyFont="1" applyBorder="1" applyAlignment="1" applyProtection="1">
      <alignment horizontal="justify" vertical="top" wrapText="1"/>
    </xf>
    <xf numFmtId="0" fontId="13" fillId="0" borderId="0" xfId="14" applyFont="1" applyBorder="1" applyAlignment="1" applyProtection="1">
      <alignment horizontal="center"/>
    </xf>
    <xf numFmtId="4" fontId="13" fillId="0" borderId="0" xfId="14" applyNumberFormat="1" applyFont="1" applyBorder="1" applyAlignment="1" applyProtection="1">
      <alignment horizontal="right"/>
    </xf>
    <xf numFmtId="167" fontId="13" fillId="0" borderId="0" xfId="14" applyNumberFormat="1" applyFont="1" applyFill="1" applyBorder="1" applyAlignment="1" applyProtection="1">
      <alignment horizontal="right" vertical="center"/>
    </xf>
    <xf numFmtId="49" fontId="9" fillId="0" borderId="0" xfId="14" applyNumberFormat="1" applyFont="1" applyAlignment="1" applyProtection="1">
      <alignment horizontal="justify" vertical="top"/>
    </xf>
    <xf numFmtId="0" fontId="9" fillId="0" borderId="0" xfId="14" applyFont="1" applyAlignment="1" applyProtection="1"/>
    <xf numFmtId="0" fontId="15" fillId="0" borderId="0" xfId="0" applyFont="1" applyBorder="1" applyAlignment="1" applyProtection="1">
      <alignment horizontal="justify" vertical="top"/>
    </xf>
    <xf numFmtId="0" fontId="15" fillId="0" borderId="0" xfId="0" applyFont="1" applyAlignment="1" applyProtection="1">
      <alignment horizontal="center"/>
    </xf>
    <xf numFmtId="166" fontId="15" fillId="0" borderId="0" xfId="29" applyFont="1" applyProtection="1"/>
    <xf numFmtId="49" fontId="11" fillId="0" borderId="0" xfId="14" applyNumberFormat="1" applyFont="1" applyFill="1" applyBorder="1" applyAlignment="1" applyProtection="1">
      <alignment horizontal="justify" vertical="top" wrapText="1"/>
    </xf>
    <xf numFmtId="49" fontId="13" fillId="0" borderId="2" xfId="14" quotePrefix="1" applyNumberFormat="1" applyFont="1" applyBorder="1" applyAlignment="1" applyProtection="1">
      <alignment horizontal="justify" vertical="top"/>
    </xf>
    <xf numFmtId="0" fontId="9" fillId="0" borderId="2" xfId="13" applyFont="1" applyBorder="1" applyAlignment="1" applyProtection="1">
      <alignment horizontal="center"/>
    </xf>
    <xf numFmtId="0" fontId="13" fillId="0" borderId="2" xfId="14" applyFont="1" applyBorder="1" applyAlignment="1" applyProtection="1">
      <alignment horizontal="right"/>
    </xf>
    <xf numFmtId="0" fontId="5" fillId="0" borderId="0" xfId="13" applyFont="1" applyFill="1" applyAlignment="1" applyProtection="1">
      <alignment horizontal="right"/>
    </xf>
    <xf numFmtId="0" fontId="9" fillId="0" borderId="0" xfId="13" applyNumberFormat="1" applyFont="1" applyFill="1" applyAlignment="1" applyProtection="1">
      <alignment vertical="top"/>
    </xf>
    <xf numFmtId="0" fontId="9" fillId="0" borderId="0" xfId="13" applyFont="1" applyFill="1" applyAlignment="1" applyProtection="1">
      <alignment horizontal="center"/>
    </xf>
    <xf numFmtId="4" fontId="9" fillId="0" borderId="0" xfId="13" applyNumberFormat="1" applyFont="1" applyFill="1" applyAlignment="1" applyProtection="1">
      <alignment horizontal="right"/>
    </xf>
    <xf numFmtId="4" fontId="9" fillId="0" borderId="0" xfId="13" applyNumberFormat="1" applyFont="1" applyFill="1" applyAlignment="1" applyProtection="1"/>
    <xf numFmtId="0" fontId="9" fillId="0" borderId="0" xfId="13" quotePrefix="1" applyNumberFormat="1" applyFont="1" applyFill="1" applyAlignment="1" applyProtection="1">
      <alignment horizontal="right" vertical="top"/>
    </xf>
    <xf numFmtId="0" fontId="9" fillId="0" borderId="0" xfId="13" applyFont="1" applyFill="1" applyAlignment="1" applyProtection="1">
      <alignment horizontal="justify" vertical="top"/>
    </xf>
    <xf numFmtId="0" fontId="11" fillId="0" borderId="0" xfId="13" applyNumberFormat="1" applyFont="1" applyFill="1" applyAlignment="1" applyProtection="1">
      <alignment horizontal="right" vertical="top"/>
    </xf>
    <xf numFmtId="0" fontId="5" fillId="0" borderId="0" xfId="13" applyFont="1" applyFill="1" applyAlignment="1" applyProtection="1">
      <alignment horizontal="justify" vertical="top" wrapText="1"/>
    </xf>
    <xf numFmtId="0" fontId="3" fillId="0" borderId="0" xfId="13" applyFont="1" applyFill="1" applyAlignment="1" applyProtection="1">
      <alignment horizontal="center"/>
    </xf>
    <xf numFmtId="4" fontId="11" fillId="0" borderId="0" xfId="13" applyNumberFormat="1" applyFont="1" applyFill="1" applyAlignment="1" applyProtection="1">
      <alignment horizontal="right"/>
    </xf>
    <xf numFmtId="4" fontId="3" fillId="0" borderId="0" xfId="13" applyNumberFormat="1" applyFont="1" applyFill="1" applyAlignment="1" applyProtection="1"/>
    <xf numFmtId="0" fontId="11" fillId="0" borderId="0" xfId="13" quotePrefix="1" applyNumberFormat="1" applyFont="1" applyFill="1" applyAlignment="1" applyProtection="1">
      <alignment horizontal="right" vertical="top"/>
    </xf>
    <xf numFmtId="49" fontId="11" fillId="0" borderId="0" xfId="13" applyNumberFormat="1" applyFont="1" applyFill="1" applyAlignment="1" applyProtection="1">
      <alignment horizontal="justify" vertical="top" wrapText="1"/>
    </xf>
    <xf numFmtId="0" fontId="11" fillId="0" borderId="0" xfId="0" applyNumberFormat="1" applyFont="1" applyFill="1" applyAlignment="1" applyProtection="1">
      <alignment horizontal="right" vertical="top"/>
    </xf>
    <xf numFmtId="0" fontId="1" fillId="0" borderId="0" xfId="13" applyFont="1" applyFill="1" applyAlignment="1" applyProtection="1">
      <alignment horizontal="justify" vertical="justify" wrapText="1"/>
    </xf>
    <xf numFmtId="4" fontId="1" fillId="0" borderId="0" xfId="13" applyNumberFormat="1" applyFont="1" applyFill="1" applyProtection="1"/>
    <xf numFmtId="4" fontId="1" fillId="0" borderId="0" xfId="13" applyNumberFormat="1" applyFont="1" applyFill="1" applyBorder="1" applyProtection="1"/>
    <xf numFmtId="49" fontId="1" fillId="0" borderId="0" xfId="13" applyNumberFormat="1" applyFont="1" applyFill="1" applyAlignment="1" applyProtection="1">
      <alignment horizontal="justify" vertical="top" wrapText="1"/>
    </xf>
    <xf numFmtId="0" fontId="1" fillId="0" borderId="0" xfId="13" applyFont="1" applyFill="1" applyAlignment="1" applyProtection="1">
      <alignment horizontal="center"/>
    </xf>
    <xf numFmtId="0" fontId="1" fillId="0" borderId="0" xfId="13" applyFont="1" applyFill="1" applyAlignment="1" applyProtection="1">
      <alignment horizontal="right"/>
    </xf>
    <xf numFmtId="0" fontId="1" fillId="0" borderId="0" xfId="13" applyFont="1" applyFill="1" applyProtection="1"/>
    <xf numFmtId="0" fontId="11" fillId="0" borderId="0" xfId="14" applyFont="1" applyFill="1" applyBorder="1" applyAlignment="1" applyProtection="1">
      <alignment horizontal="center"/>
    </xf>
    <xf numFmtId="0" fontId="11" fillId="0" borderId="0" xfId="14" applyFont="1" applyFill="1" applyBorder="1" applyProtection="1"/>
    <xf numFmtId="9" fontId="1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right"/>
    </xf>
    <xf numFmtId="0" fontId="1" fillId="0" borderId="0" xfId="0" applyFont="1" applyFill="1" applyAlignment="1" applyProtection="1">
      <alignment horizontal="justify" vertical="top"/>
    </xf>
    <xf numFmtId="9" fontId="1" fillId="0" borderId="0" xfId="0" applyNumberFormat="1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horizontal="right"/>
    </xf>
    <xf numFmtId="0" fontId="9" fillId="0" borderId="2" xfId="13" applyNumberFormat="1" applyFont="1" applyBorder="1" applyAlignment="1" applyProtection="1">
      <alignment horizontal="right" vertical="top"/>
    </xf>
    <xf numFmtId="0" fontId="9" fillId="0" borderId="2" xfId="13" applyFont="1" applyBorder="1" applyAlignment="1" applyProtection="1">
      <alignment horizontal="justify" vertical="top"/>
    </xf>
    <xf numFmtId="4" fontId="9" fillId="0" borderId="2" xfId="13" applyNumberFormat="1" applyFont="1" applyBorder="1" applyAlignment="1" applyProtection="1">
      <alignment horizontal="right"/>
    </xf>
    <xf numFmtId="4" fontId="9" fillId="0" borderId="5" xfId="13" applyNumberFormat="1" applyFont="1" applyBorder="1" applyAlignment="1" applyProtection="1">
      <alignment horizontal="right" vertical="center"/>
    </xf>
    <xf numFmtId="0" fontId="11" fillId="0" borderId="0" xfId="13" applyNumberFormat="1" applyFont="1" applyAlignment="1" applyProtection="1">
      <alignment horizontal="right" vertical="top"/>
    </xf>
    <xf numFmtId="0" fontId="3" fillId="0" borderId="0" xfId="13" applyFont="1" applyAlignment="1" applyProtection="1">
      <alignment horizontal="justify" vertical="top"/>
    </xf>
    <xf numFmtId="0" fontId="11" fillId="0" borderId="0" xfId="13" applyFont="1" applyAlignment="1" applyProtection="1">
      <alignment horizontal="center"/>
    </xf>
    <xf numFmtId="4" fontId="11" fillId="0" borderId="0" xfId="13" applyNumberFormat="1" applyFont="1" applyAlignment="1" applyProtection="1">
      <alignment horizontal="right"/>
    </xf>
    <xf numFmtId="49" fontId="13" fillId="0" borderId="0" xfId="14" applyNumberFormat="1" applyFont="1" applyAlignment="1" applyProtection="1">
      <alignment horizontal="justify" vertical="top"/>
    </xf>
    <xf numFmtId="0" fontId="11" fillId="0" borderId="0" xfId="14" applyFont="1" applyAlignment="1" applyProtection="1"/>
    <xf numFmtId="0" fontId="3" fillId="0" borderId="0" xfId="13" applyFont="1" applyAlignment="1" applyProtection="1">
      <alignment horizontal="right"/>
    </xf>
    <xf numFmtId="49" fontId="9" fillId="0" borderId="0" xfId="13" applyNumberFormat="1" applyFont="1" applyBorder="1" applyAlignment="1" applyProtection="1">
      <alignment horizontal="justify" vertical="top" wrapText="1"/>
    </xf>
    <xf numFmtId="0" fontId="3" fillId="0" borderId="0" xfId="13" applyFont="1" applyAlignment="1" applyProtection="1">
      <alignment horizontal="center"/>
    </xf>
    <xf numFmtId="0" fontId="3" fillId="0" borderId="0" xfId="13" applyFont="1" applyProtection="1"/>
    <xf numFmtId="49" fontId="11" fillId="0" borderId="0" xfId="14" applyNumberFormat="1" applyFont="1" applyAlignment="1" applyProtection="1">
      <alignment horizontal="justify" vertical="top"/>
    </xf>
    <xf numFmtId="0" fontId="3" fillId="0" borderId="0" xfId="14" applyFont="1" applyFill="1" applyAlignment="1" applyProtection="1">
      <alignment horizontal="center"/>
    </xf>
    <xf numFmtId="0" fontId="3" fillId="0" borderId="0" xfId="14" applyFont="1" applyFill="1" applyProtection="1"/>
    <xf numFmtId="4" fontId="11" fillId="0" borderId="0" xfId="14" applyNumberFormat="1" applyFont="1" applyFill="1" applyBorder="1" applyAlignment="1" applyProtection="1">
      <alignment horizontal="right"/>
    </xf>
    <xf numFmtId="0" fontId="9" fillId="0" borderId="0" xfId="13" applyFont="1" applyAlignment="1" applyProtection="1">
      <alignment horizontal="right"/>
    </xf>
    <xf numFmtId="0" fontId="9" fillId="0" borderId="0" xfId="13" applyFont="1" applyAlignment="1" applyProtection="1">
      <alignment horizontal="justify" vertical="top"/>
    </xf>
    <xf numFmtId="0" fontId="9" fillId="0" borderId="0" xfId="13" applyFont="1" applyAlignment="1" applyProtection="1">
      <alignment horizontal="center"/>
    </xf>
    <xf numFmtId="0" fontId="9" fillId="0" borderId="0" xfId="13" applyFont="1" applyAlignment="1" applyProtection="1"/>
    <xf numFmtId="49" fontId="9" fillId="0" borderId="0" xfId="13" quotePrefix="1" applyNumberFormat="1" applyFont="1" applyBorder="1" applyAlignment="1" applyProtection="1">
      <alignment horizontal="justify" vertical="top" wrapText="1"/>
    </xf>
    <xf numFmtId="49" fontId="11" fillId="0" borderId="0" xfId="13" quotePrefix="1" applyNumberFormat="1" applyFont="1" applyBorder="1" applyAlignment="1" applyProtection="1">
      <alignment horizontal="justify" vertical="top" wrapText="1"/>
    </xf>
    <xf numFmtId="0" fontId="11" fillId="0" borderId="0" xfId="13" applyFont="1" applyAlignment="1" applyProtection="1">
      <alignment horizontal="right" vertical="top"/>
    </xf>
    <xf numFmtId="49" fontId="11" fillId="0" borderId="0" xfId="13" applyNumberFormat="1" applyFont="1" applyBorder="1" applyAlignment="1" applyProtection="1">
      <alignment horizontal="justify" vertical="top" wrapText="1"/>
    </xf>
    <xf numFmtId="4" fontId="11" fillId="0" borderId="0" xfId="15" applyNumberFormat="1" applyFont="1" applyBorder="1" applyAlignment="1" applyProtection="1">
      <alignment horizontal="right"/>
    </xf>
    <xf numFmtId="0" fontId="11" fillId="0" borderId="0" xfId="13" applyFont="1" applyAlignment="1" applyProtection="1">
      <alignment horizontal="justify" vertical="top" wrapText="1"/>
    </xf>
    <xf numFmtId="0" fontId="11" fillId="0" borderId="0" xfId="13" applyFont="1" applyAlignment="1" applyProtection="1">
      <alignment horizontal="right"/>
    </xf>
    <xf numFmtId="0" fontId="9" fillId="0" borderId="2" xfId="13" applyFont="1" applyBorder="1" applyAlignment="1" applyProtection="1">
      <alignment horizontal="right" vertical="top"/>
    </xf>
    <xf numFmtId="0" fontId="9" fillId="0" borderId="2" xfId="13" quotePrefix="1" applyFont="1" applyBorder="1" applyAlignment="1" applyProtection="1">
      <alignment horizontal="justify" vertical="top"/>
    </xf>
    <xf numFmtId="0" fontId="9" fillId="0" borderId="2" xfId="13" applyFont="1" applyBorder="1" applyAlignment="1" applyProtection="1">
      <alignment horizontal="right"/>
    </xf>
    <xf numFmtId="0" fontId="11" fillId="0" borderId="0" xfId="13" applyFont="1" applyBorder="1" applyAlignment="1" applyProtection="1">
      <alignment horizontal="center"/>
    </xf>
    <xf numFmtId="0" fontId="11" fillId="0" borderId="0" xfId="13" applyFont="1" applyBorder="1" applyAlignment="1" applyProtection="1">
      <alignment horizontal="right"/>
    </xf>
    <xf numFmtId="4" fontId="11" fillId="0" borderId="0" xfId="13" applyNumberFormat="1" applyFont="1" applyBorder="1" applyAlignment="1" applyProtection="1"/>
    <xf numFmtId="49" fontId="11" fillId="0" borderId="0" xfId="13" applyNumberFormat="1" applyFont="1" applyFill="1" applyBorder="1" applyAlignment="1" applyProtection="1">
      <alignment horizontal="justify" vertical="top" wrapText="1"/>
    </xf>
    <xf numFmtId="0" fontId="11" fillId="0" borderId="0" xfId="13" applyNumberFormat="1" applyFont="1" applyFill="1" applyBorder="1" applyAlignment="1" applyProtection="1">
      <alignment horizontal="justify" vertical="top" wrapText="1"/>
    </xf>
    <xf numFmtId="0" fontId="3" fillId="0" borderId="3" xfId="0" applyNumberFormat="1" applyFont="1" applyFill="1" applyBorder="1" applyAlignment="1" applyProtection="1">
      <alignment horizontal="right" vertical="top"/>
    </xf>
    <xf numFmtId="49" fontId="5" fillId="0" borderId="3" xfId="0" applyNumberFormat="1" applyFont="1" applyFill="1" applyBorder="1" applyAlignment="1" applyProtection="1">
      <alignment horizontal="right" vertical="top" wrapText="1"/>
    </xf>
    <xf numFmtId="49" fontId="3" fillId="0" borderId="3" xfId="0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horizontal="center"/>
    </xf>
    <xf numFmtId="4" fontId="5" fillId="0" borderId="3" xfId="0" applyNumberFormat="1" applyFont="1" applyFill="1" applyBorder="1" applyAlignment="1" applyProtection="1">
      <alignment horizontal="right"/>
    </xf>
    <xf numFmtId="0" fontId="11" fillId="0" borderId="0" xfId="13" applyFont="1" applyBorder="1" applyAlignment="1" applyProtection="1">
      <alignment horizontal="justify" vertical="top"/>
    </xf>
    <xf numFmtId="0" fontId="11" fillId="0" borderId="0" xfId="13" applyFont="1" applyAlignment="1" applyProtection="1">
      <alignment horizontal="justify" vertical="top"/>
    </xf>
    <xf numFmtId="4" fontId="11" fillId="0" borderId="0" xfId="13" applyNumberFormat="1" applyFont="1" applyAlignment="1" applyProtection="1"/>
    <xf numFmtId="166" fontId="15" fillId="0" borderId="0" xfId="29" applyFont="1" applyProtection="1">
      <protection locked="0"/>
    </xf>
    <xf numFmtId="4" fontId="9" fillId="0" borderId="0" xfId="13" applyNumberFormat="1" applyFont="1" applyFill="1" applyAlignment="1" applyProtection="1">
      <alignment horizontal="right"/>
      <protection locked="0"/>
    </xf>
    <xf numFmtId="4" fontId="3" fillId="0" borderId="0" xfId="13" applyNumberFormat="1" applyFont="1" applyFill="1" applyAlignment="1" applyProtection="1">
      <alignment horizontal="right"/>
      <protection locked="0"/>
    </xf>
    <xf numFmtId="4" fontId="1" fillId="0" borderId="0" xfId="13" applyNumberFormat="1" applyFont="1" applyFill="1" applyBorder="1" applyProtection="1">
      <protection locked="0"/>
    </xf>
    <xf numFmtId="0" fontId="11" fillId="0" borderId="0" xfId="14" applyFont="1" applyFill="1" applyBorder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Fill="1" applyAlignment="1" applyProtection="1">
      <alignment horizontal="right"/>
      <protection locked="0"/>
    </xf>
    <xf numFmtId="4" fontId="9" fillId="0" borderId="5" xfId="13" applyNumberFormat="1" applyFont="1" applyBorder="1" applyAlignment="1" applyProtection="1">
      <alignment horizontal="right"/>
      <protection locked="0"/>
    </xf>
    <xf numFmtId="4" fontId="11" fillId="0" borderId="0" xfId="13" applyNumberFormat="1" applyFont="1" applyAlignment="1" applyProtection="1">
      <alignment horizontal="right"/>
      <protection locked="0"/>
    </xf>
    <xf numFmtId="0" fontId="3" fillId="0" borderId="0" xfId="13" applyFont="1" applyProtection="1">
      <protection locked="0"/>
    </xf>
    <xf numFmtId="0" fontId="9" fillId="0" borderId="0" xfId="13" applyFont="1" applyAlignment="1" applyProtection="1">
      <alignment horizontal="right"/>
      <protection locked="0"/>
    </xf>
    <xf numFmtId="4" fontId="9" fillId="0" borderId="2" xfId="13" applyNumberFormat="1" applyFont="1" applyBorder="1" applyAlignment="1" applyProtection="1">
      <alignment horizontal="right"/>
      <protection locked="0"/>
    </xf>
    <xf numFmtId="4" fontId="11" fillId="0" borderId="0" xfId="13" applyNumberFormat="1" applyFont="1" applyBorder="1" applyAlignment="1" applyProtection="1">
      <alignment horizontal="righ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13" fillId="0" borderId="0" xfId="0" applyNumberFormat="1" applyFont="1" applyProtection="1">
      <protection locked="0"/>
    </xf>
    <xf numFmtId="175" fontId="3" fillId="0" borderId="0" xfId="0" applyNumberFormat="1" applyFont="1" applyFill="1" applyProtection="1">
      <protection locked="0"/>
    </xf>
    <xf numFmtId="175" fontId="3" fillId="0" borderId="0" xfId="0" applyNumberFormat="1" applyFont="1" applyProtection="1">
      <protection locked="0"/>
    </xf>
    <xf numFmtId="0" fontId="3" fillId="0" borderId="0" xfId="0" applyFont="1" applyFill="1" applyProtection="1">
      <protection locked="0"/>
    </xf>
    <xf numFmtId="4" fontId="5" fillId="0" borderId="0" xfId="0" applyNumberFormat="1" applyFont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50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175" fontId="5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118" applyFont="1" applyProtection="1">
      <protection locked="0"/>
    </xf>
    <xf numFmtId="0" fontId="3" fillId="0" borderId="3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57" fillId="0" borderId="0" xfId="0" applyFont="1" applyAlignment="1" applyProtection="1">
      <alignment horizontal="right" vertical="top"/>
    </xf>
    <xf numFmtId="0" fontId="58" fillId="0" borderId="0" xfId="0" applyFont="1" applyProtection="1"/>
    <xf numFmtId="0" fontId="58" fillId="0" borderId="0" xfId="0" applyFont="1" applyAlignment="1" applyProtection="1">
      <alignment horizontal="left"/>
    </xf>
    <xf numFmtId="177" fontId="57" fillId="0" borderId="0" xfId="0" applyNumberFormat="1" applyFont="1" applyAlignment="1" applyProtection="1">
      <alignment horizontal="right" vertical="top"/>
    </xf>
    <xf numFmtId="0" fontId="59" fillId="0" borderId="0" xfId="0" applyFont="1" applyAlignment="1" applyProtection="1">
      <alignment horizontal="right" vertical="top"/>
    </xf>
    <xf numFmtId="0" fontId="47" fillId="0" borderId="0" xfId="0" applyFont="1" applyProtection="1"/>
    <xf numFmtId="0" fontId="60" fillId="0" borderId="0" xfId="0" applyFont="1" applyAlignment="1" applyProtection="1">
      <alignment horizontal="left"/>
    </xf>
    <xf numFmtId="177" fontId="59" fillId="0" borderId="0" xfId="0" applyNumberFormat="1" applyFont="1" applyAlignment="1" applyProtection="1">
      <alignment horizontal="right" vertical="top"/>
    </xf>
    <xf numFmtId="0" fontId="60" fillId="0" borderId="0" xfId="0" applyFont="1" applyProtection="1"/>
    <xf numFmtId="0" fontId="59" fillId="0" borderId="0" xfId="0" applyFont="1" applyAlignment="1" applyProtection="1">
      <alignment horizontal="left"/>
    </xf>
    <xf numFmtId="4" fontId="59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wrapText="1"/>
    </xf>
    <xf numFmtId="0" fontId="61" fillId="0" borderId="0" xfId="0" applyFont="1" applyAlignment="1" applyProtection="1">
      <alignment horizontal="right" vertical="top"/>
    </xf>
    <xf numFmtId="0" fontId="61" fillId="0" borderId="0" xfId="0" applyFont="1" applyAlignment="1" applyProtection="1">
      <alignment vertical="top" wrapText="1"/>
    </xf>
    <xf numFmtId="0" fontId="61" fillId="0" borderId="0" xfId="0" applyFont="1" applyAlignment="1" applyProtection="1">
      <alignment horizontal="left"/>
    </xf>
    <xf numFmtId="0" fontId="61" fillId="0" borderId="0" xfId="0" applyFont="1" applyAlignment="1" applyProtection="1">
      <alignment horizontal="left" vertical="top"/>
    </xf>
    <xf numFmtId="0" fontId="59" fillId="0" borderId="0" xfId="0" applyFont="1" applyAlignment="1" applyProtection="1">
      <alignment horizontal="right"/>
    </xf>
    <xf numFmtId="0" fontId="59" fillId="0" borderId="0" xfId="0" applyFont="1" applyFill="1" applyAlignment="1" applyProtection="1">
      <alignment horizontal="right" vertical="top"/>
    </xf>
    <xf numFmtId="0" fontId="62" fillId="0" borderId="0" xfId="0" applyFont="1" applyAlignment="1" applyProtection="1">
      <alignment horizontal="left" vertical="top" wrapText="1"/>
    </xf>
    <xf numFmtId="0" fontId="59" fillId="0" borderId="0" xfId="0" applyFont="1" applyFill="1" applyAlignment="1" applyProtection="1">
      <alignment horizontal="left"/>
    </xf>
    <xf numFmtId="0" fontId="59" fillId="0" borderId="0" xfId="0" applyFont="1" applyFill="1" applyAlignment="1" applyProtection="1">
      <alignment horizontal="right"/>
    </xf>
    <xf numFmtId="0" fontId="60" fillId="0" borderId="0" xfId="0" applyFont="1" applyFill="1" applyAlignment="1" applyProtection="1">
      <alignment horizontal="left" vertical="top" wrapText="1"/>
    </xf>
    <xf numFmtId="0" fontId="59" fillId="0" borderId="0" xfId="0" applyFont="1" applyFill="1" applyAlignment="1" applyProtection="1">
      <alignment horizontal="left" vertical="top" wrapText="1"/>
    </xf>
    <xf numFmtId="0" fontId="63" fillId="0" borderId="0" xfId="0" applyFont="1" applyAlignment="1" applyProtection="1">
      <alignment horizontal="left" vertical="top" wrapText="1"/>
    </xf>
    <xf numFmtId="0" fontId="59" fillId="0" borderId="15" xfId="0" applyFont="1" applyBorder="1" applyAlignment="1" applyProtection="1">
      <alignment horizontal="right" vertical="top"/>
    </xf>
    <xf numFmtId="0" fontId="59" fillId="0" borderId="15" xfId="0" applyFont="1" applyBorder="1" applyAlignment="1" applyProtection="1">
      <alignment vertical="top" wrapText="1"/>
    </xf>
    <xf numFmtId="0" fontId="59" fillId="0" borderId="15" xfId="0" applyFont="1" applyBorder="1" applyAlignment="1" applyProtection="1">
      <alignment horizontal="left"/>
    </xf>
    <xf numFmtId="0" fontId="59" fillId="0" borderId="15" xfId="0" applyFont="1" applyBorder="1" applyAlignment="1" applyProtection="1">
      <alignment horizontal="right"/>
    </xf>
    <xf numFmtId="0" fontId="66" fillId="0" borderId="0" xfId="0" applyFont="1" applyBorder="1" applyAlignment="1" applyProtection="1">
      <alignment horizontal="right" vertical="top"/>
    </xf>
    <xf numFmtId="0" fontId="66" fillId="0" borderId="0" xfId="0" applyFont="1" applyAlignment="1" applyProtection="1">
      <alignment vertical="top"/>
    </xf>
    <xf numFmtId="0" fontId="66" fillId="0" borderId="0" xfId="0" applyFont="1" applyBorder="1" applyAlignment="1" applyProtection="1">
      <alignment horizontal="left"/>
    </xf>
    <xf numFmtId="0" fontId="59" fillId="0" borderId="0" xfId="0" applyFont="1" applyProtection="1"/>
    <xf numFmtId="177" fontId="59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horizontal="right" vertical="top"/>
    </xf>
    <xf numFmtId="177" fontId="60" fillId="0" borderId="0" xfId="0" applyNumberFormat="1" applyFont="1" applyAlignment="1" applyProtection="1">
      <alignment horizontal="right"/>
    </xf>
    <xf numFmtId="49" fontId="59" fillId="0" borderId="0" xfId="0" applyNumberFormat="1" applyFont="1" applyFill="1" applyBorder="1" applyAlignment="1" applyProtection="1">
      <alignment horizontal="right" vertical="top"/>
    </xf>
    <xf numFmtId="0" fontId="59" fillId="0" borderId="0" xfId="0" applyFont="1" applyAlignment="1" applyProtection="1">
      <alignment vertical="top" wrapText="1"/>
    </xf>
    <xf numFmtId="0" fontId="59" fillId="0" borderId="0" xfId="0" applyFont="1" applyFill="1" applyBorder="1" applyAlignment="1" applyProtection="1">
      <alignment horizontal="left"/>
    </xf>
    <xf numFmtId="3" fontId="59" fillId="0" borderId="0" xfId="0" applyNumberFormat="1" applyFont="1" applyFill="1" applyBorder="1" applyAlignment="1" applyProtection="1">
      <alignment horizontal="right"/>
    </xf>
    <xf numFmtId="177" fontId="59" fillId="0" borderId="0" xfId="0" applyNumberFormat="1" applyFont="1" applyFill="1" applyBorder="1" applyAlignment="1" applyProtection="1">
      <alignment horizontal="right"/>
    </xf>
    <xf numFmtId="0" fontId="59" fillId="0" borderId="0" xfId="0" applyFont="1" applyAlignment="1" applyProtection="1">
      <alignment horizontal="left" vertical="top" wrapText="1"/>
    </xf>
    <xf numFmtId="49" fontId="59" fillId="0" borderId="0" xfId="0" applyNumberFormat="1" applyFont="1" applyFill="1" applyBorder="1" applyAlignment="1" applyProtection="1">
      <alignment horizontal="left"/>
    </xf>
    <xf numFmtId="3" fontId="64" fillId="0" borderId="0" xfId="10" applyNumberFormat="1" applyFont="1" applyFill="1" applyAlignment="1" applyProtection="1"/>
    <xf numFmtId="49" fontId="59" fillId="0" borderId="0" xfId="0" applyNumberFormat="1" applyFont="1" applyAlignment="1" applyProtection="1">
      <alignment horizontal="right" vertical="top"/>
    </xf>
    <xf numFmtId="1" fontId="59" fillId="0" borderId="0" xfId="0" applyNumberFormat="1" applyFont="1" applyAlignment="1" applyProtection="1"/>
    <xf numFmtId="0" fontId="59" fillId="0" borderId="0" xfId="0" applyFont="1" applyAlignment="1" applyProtection="1">
      <alignment wrapText="1"/>
    </xf>
    <xf numFmtId="1" fontId="59" fillId="0" borderId="0" xfId="0" applyNumberFormat="1" applyFont="1" applyAlignment="1" applyProtection="1">
      <alignment horizontal="right"/>
    </xf>
    <xf numFmtId="0" fontId="59" fillId="0" borderId="4" xfId="0" applyFont="1" applyBorder="1" applyAlignment="1" applyProtection="1">
      <alignment horizontal="left" vertical="top" wrapText="1"/>
    </xf>
    <xf numFmtId="0" fontId="59" fillId="0" borderId="4" xfId="0" applyFont="1" applyBorder="1" applyAlignment="1" applyProtection="1">
      <alignment horizontal="left"/>
    </xf>
    <xf numFmtId="1" fontId="59" fillId="0" borderId="4" xfId="0" applyNumberFormat="1" applyFont="1" applyBorder="1" applyAlignment="1" applyProtection="1"/>
    <xf numFmtId="1" fontId="59" fillId="0" borderId="0" xfId="0" applyNumberFormat="1" applyFont="1" applyAlignment="1" applyProtection="1">
      <alignment horizontal="right" vertical="top"/>
    </xf>
    <xf numFmtId="0" fontId="59" fillId="0" borderId="0" xfId="0" applyFont="1" applyBorder="1" applyAlignment="1" applyProtection="1">
      <alignment horizontal="left"/>
    </xf>
    <xf numFmtId="177" fontId="59" fillId="0" borderId="0" xfId="0" applyNumberFormat="1" applyFont="1" applyBorder="1" applyAlignment="1" applyProtection="1">
      <alignment horizontal="right"/>
    </xf>
    <xf numFmtId="0" fontId="60" fillId="0" borderId="0" xfId="0" applyFont="1" applyAlignment="1" applyProtection="1">
      <alignment vertical="top" wrapText="1"/>
    </xf>
    <xf numFmtId="49" fontId="59" fillId="0" borderId="0" xfId="0" applyNumberFormat="1" applyFont="1" applyFill="1" applyAlignment="1" applyProtection="1">
      <alignment horizontal="right" vertical="top"/>
    </xf>
    <xf numFmtId="1" fontId="64" fillId="0" borderId="0" xfId="0" applyNumberFormat="1" applyFont="1" applyFill="1" applyAlignment="1" applyProtection="1"/>
    <xf numFmtId="3" fontId="59" fillId="0" borderId="0" xfId="0" applyNumberFormat="1" applyFont="1" applyAlignment="1" applyProtection="1">
      <alignment horizontal="right"/>
    </xf>
    <xf numFmtId="1" fontId="59" fillId="0" borderId="0" xfId="0" applyNumberFormat="1" applyFont="1" applyAlignment="1" applyProtection="1">
      <alignment horizontal="left"/>
    </xf>
    <xf numFmtId="9" fontId="59" fillId="0" borderId="0" xfId="0" applyNumberFormat="1" applyFont="1" applyAlignment="1" applyProtection="1">
      <alignment horizontal="left"/>
    </xf>
    <xf numFmtId="0" fontId="3" fillId="0" borderId="0" xfId="0" applyFont="1" applyProtection="1"/>
    <xf numFmtId="9" fontId="59" fillId="0" borderId="0" xfId="0" applyNumberFormat="1" applyFont="1" applyAlignment="1" applyProtection="1">
      <alignment horizontal="right"/>
    </xf>
    <xf numFmtId="0" fontId="59" fillId="0" borderId="16" xfId="0" applyFont="1" applyBorder="1" applyAlignment="1" applyProtection="1">
      <alignment horizontal="right" vertical="top"/>
    </xf>
    <xf numFmtId="0" fontId="59" fillId="0" borderId="16" xfId="0" applyFont="1" applyBorder="1" applyAlignment="1" applyProtection="1">
      <alignment vertical="top" wrapText="1"/>
    </xf>
    <xf numFmtId="0" fontId="59" fillId="0" borderId="16" xfId="0" applyFont="1" applyBorder="1" applyAlignment="1" applyProtection="1">
      <alignment horizontal="left"/>
    </xf>
    <xf numFmtId="0" fontId="66" fillId="0" borderId="0" xfId="0" applyFont="1" applyAlignment="1" applyProtection="1">
      <alignment horizontal="right" vertical="top"/>
    </xf>
    <xf numFmtId="0" fontId="66" fillId="0" borderId="0" xfId="0" applyFont="1" applyAlignment="1" applyProtection="1">
      <alignment horizontal="left"/>
    </xf>
    <xf numFmtId="177" fontId="66" fillId="0" borderId="0" xfId="0" applyNumberFormat="1" applyFont="1" applyAlignment="1" applyProtection="1">
      <alignment horizontal="right"/>
    </xf>
    <xf numFmtId="0" fontId="60" fillId="0" borderId="0" xfId="0" applyFont="1" applyAlignment="1" applyProtection="1">
      <alignment horizontal="left" vertical="top"/>
    </xf>
    <xf numFmtId="0" fontId="62" fillId="0" borderId="0" xfId="0" applyFont="1" applyAlignment="1" applyProtection="1">
      <alignment horizontal="right" vertical="top" wrapText="1"/>
    </xf>
    <xf numFmtId="0" fontId="62" fillId="0" borderId="0" xfId="0" applyFont="1" applyAlignment="1" applyProtection="1">
      <alignment horizontal="left"/>
    </xf>
    <xf numFmtId="3" fontId="59" fillId="0" borderId="0" xfId="0" applyNumberFormat="1" applyFont="1" applyProtection="1"/>
    <xf numFmtId="177" fontId="62" fillId="0" borderId="0" xfId="0" applyNumberFormat="1" applyFont="1" applyAlignment="1" applyProtection="1">
      <alignment horizontal="right"/>
    </xf>
    <xf numFmtId="0" fontId="62" fillId="0" borderId="0" xfId="0" applyFont="1" applyAlignment="1" applyProtection="1">
      <alignment horizontal="right" vertical="top"/>
    </xf>
    <xf numFmtId="0" fontId="62" fillId="0" borderId="0" xfId="0" applyFont="1" applyProtection="1"/>
    <xf numFmtId="178" fontId="62" fillId="0" borderId="0" xfId="29" applyNumberFormat="1" applyFont="1" applyAlignment="1" applyProtection="1">
      <alignment horizontal="right"/>
    </xf>
    <xf numFmtId="0" fontId="62" fillId="0" borderId="4" xfId="0" applyFont="1" applyBorder="1" applyProtection="1"/>
    <xf numFmtId="0" fontId="62" fillId="0" borderId="4" xfId="0" applyFont="1" applyBorder="1" applyAlignment="1" applyProtection="1">
      <alignment horizontal="left"/>
    </xf>
    <xf numFmtId="0" fontId="62" fillId="0" borderId="4" xfId="0" applyFont="1" applyBorder="1" applyAlignment="1" applyProtection="1">
      <alignment horizontal="right"/>
    </xf>
    <xf numFmtId="177" fontId="62" fillId="0" borderId="4" xfId="0" applyNumberFormat="1" applyFont="1" applyBorder="1" applyAlignment="1" applyProtection="1">
      <alignment horizontal="right"/>
    </xf>
    <xf numFmtId="0" fontId="62" fillId="0" borderId="0" xfId="0" applyFont="1" applyAlignment="1" applyProtection="1"/>
    <xf numFmtId="177" fontId="62" fillId="0" borderId="0" xfId="29" applyNumberFormat="1" applyFont="1" applyFill="1" applyAlignment="1" applyProtection="1">
      <alignment horizontal="right"/>
    </xf>
    <xf numFmtId="0" fontId="59" fillId="0" borderId="15" xfId="0" applyFont="1" applyBorder="1" applyProtection="1"/>
    <xf numFmtId="177" fontId="59" fillId="0" borderId="15" xfId="0" applyNumberFormat="1" applyFont="1" applyFill="1" applyBorder="1" applyAlignment="1" applyProtection="1">
      <alignment horizontal="right"/>
    </xf>
    <xf numFmtId="1" fontId="66" fillId="0" borderId="0" xfId="0" applyNumberFormat="1" applyFont="1" applyAlignment="1" applyProtection="1">
      <alignment horizontal="right" vertical="top" wrapText="1"/>
    </xf>
    <xf numFmtId="0" fontId="66" fillId="0" borderId="0" xfId="0" applyFont="1" applyFill="1" applyBorder="1" applyAlignment="1" applyProtection="1">
      <alignment vertical="top" wrapText="1"/>
    </xf>
    <xf numFmtId="0" fontId="66" fillId="0" borderId="0" xfId="0" applyFont="1" applyAlignment="1" applyProtection="1">
      <alignment horizontal="right"/>
    </xf>
    <xf numFmtId="177" fontId="68" fillId="0" borderId="0" xfId="29" applyNumberFormat="1" applyFont="1" applyFill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59" fillId="0" borderId="0" xfId="0" applyFont="1" applyFill="1" applyBorder="1" applyAlignment="1" applyProtection="1">
      <alignment vertical="top" wrapText="1"/>
    </xf>
    <xf numFmtId="0" fontId="59" fillId="0" borderId="0" xfId="0" applyFont="1" applyAlignment="1" applyProtection="1">
      <alignment horizontal="left" vertical="top"/>
    </xf>
    <xf numFmtId="4" fontId="59" fillId="0" borderId="0" xfId="0" applyNumberFormat="1" applyFont="1" applyAlignment="1" applyProtection="1">
      <alignment horizontal="right" vertical="top"/>
    </xf>
    <xf numFmtId="0" fontId="59" fillId="0" borderId="0" xfId="0" applyFont="1" applyFill="1" applyAlignment="1" applyProtection="1">
      <alignment horizontal="justify" vertical="top"/>
    </xf>
    <xf numFmtId="0" fontId="59" fillId="0" borderId="0" xfId="0" applyFont="1" applyAlignment="1" applyProtection="1">
      <alignment vertical="top"/>
    </xf>
    <xf numFmtId="0" fontId="64" fillId="0" borderId="0" xfId="0" applyFont="1" applyProtection="1"/>
    <xf numFmtId="0" fontId="59" fillId="0" borderId="0" xfId="0" applyFont="1" applyAlignment="1" applyProtection="1"/>
    <xf numFmtId="0" fontId="59" fillId="0" borderId="0" xfId="0" applyFont="1" applyAlignment="1" applyProtection="1">
      <alignment horizontal="right" wrapText="1"/>
    </xf>
    <xf numFmtId="0" fontId="64" fillId="0" borderId="0" xfId="0" applyFont="1" applyAlignment="1" applyProtection="1">
      <alignment vertical="top"/>
    </xf>
    <xf numFmtId="0" fontId="64" fillId="0" borderId="0" xfId="0" applyFont="1" applyAlignment="1" applyProtection="1">
      <alignment horizontal="left"/>
    </xf>
    <xf numFmtId="0" fontId="59" fillId="0" borderId="0" xfId="0" applyNumberFormat="1" applyFont="1" applyAlignment="1" applyProtection="1">
      <alignment horizontal="right" vertical="top"/>
    </xf>
    <xf numFmtId="3" fontId="64" fillId="0" borderId="0" xfId="10" applyNumberFormat="1" applyFont="1" applyBorder="1" applyProtection="1"/>
    <xf numFmtId="4" fontId="59" fillId="0" borderId="0" xfId="10" applyNumberFormat="1" applyFont="1" applyBorder="1" applyProtection="1"/>
    <xf numFmtId="0" fontId="59" fillId="0" borderId="0" xfId="0" applyNumberFormat="1" applyFont="1" applyAlignment="1" applyProtection="1">
      <alignment horizontal="right" vertical="justify"/>
    </xf>
    <xf numFmtId="0" fontId="59" fillId="0" borderId="0" xfId="120" applyFont="1" applyFill="1" applyBorder="1" applyAlignment="1" applyProtection="1">
      <alignment vertical="top" wrapText="1"/>
    </xf>
    <xf numFmtId="0" fontId="59" fillId="0" borderId="15" xfId="0" applyFont="1" applyBorder="1" applyAlignment="1" applyProtection="1">
      <alignment wrapText="1"/>
    </xf>
    <xf numFmtId="0" fontId="59" fillId="0" borderId="15" xfId="0" applyFont="1" applyBorder="1" applyAlignment="1" applyProtection="1">
      <alignment horizontal="left" wrapText="1"/>
    </xf>
    <xf numFmtId="0" fontId="59" fillId="0" borderId="15" xfId="0" applyFont="1" applyBorder="1" applyAlignment="1" applyProtection="1">
      <alignment horizontal="right" wrapText="1"/>
    </xf>
    <xf numFmtId="4" fontId="59" fillId="0" borderId="15" xfId="0" applyNumberFormat="1" applyFont="1" applyBorder="1" applyAlignment="1" applyProtection="1">
      <alignment horizontal="right" wrapText="1"/>
    </xf>
    <xf numFmtId="0" fontId="66" fillId="0" borderId="0" xfId="0" applyFont="1" applyAlignment="1" applyProtection="1">
      <alignment vertical="top" wrapText="1"/>
    </xf>
    <xf numFmtId="0" fontId="66" fillId="0" borderId="0" xfId="0" applyFont="1" applyAlignment="1" applyProtection="1">
      <alignment wrapText="1"/>
    </xf>
    <xf numFmtId="3" fontId="66" fillId="0" borderId="0" xfId="0" applyNumberFormat="1" applyFont="1" applyAlignment="1" applyProtection="1">
      <alignment horizontal="right" wrapText="1"/>
    </xf>
    <xf numFmtId="4" fontId="66" fillId="0" borderId="0" xfId="0" applyNumberFormat="1" applyFont="1" applyAlignment="1" applyProtection="1">
      <alignment horizontal="right" wrapText="1"/>
    </xf>
    <xf numFmtId="0" fontId="64" fillId="0" borderId="0" xfId="0" applyFont="1" applyBorder="1" applyAlignment="1" applyProtection="1">
      <alignment horizontal="right" vertical="top" wrapText="1"/>
    </xf>
    <xf numFmtId="0" fontId="64" fillId="0" borderId="0" xfId="0" applyFont="1" applyBorder="1" applyAlignment="1" applyProtection="1">
      <alignment horizontal="left" vertical="top" wrapText="1"/>
    </xf>
    <xf numFmtId="0" fontId="64" fillId="0" borderId="0" xfId="0" applyFont="1" applyBorder="1" applyAlignment="1" applyProtection="1">
      <alignment horizontal="left" wrapText="1"/>
    </xf>
    <xf numFmtId="3" fontId="64" fillId="0" borderId="0" xfId="0" applyNumberFormat="1" applyFont="1" applyAlignment="1" applyProtection="1">
      <alignment horizontal="right"/>
    </xf>
    <xf numFmtId="0" fontId="64" fillId="0" borderId="0" xfId="0" applyFont="1" applyBorder="1" applyAlignment="1" applyProtection="1">
      <alignment horizontal="center" vertical="top" wrapText="1"/>
    </xf>
    <xf numFmtId="0" fontId="59" fillId="0" borderId="0" xfId="0" applyFont="1" applyBorder="1" applyAlignment="1" applyProtection="1">
      <alignment horizontal="center" vertical="top" wrapText="1"/>
    </xf>
    <xf numFmtId="0" fontId="59" fillId="0" borderId="0" xfId="17" applyFont="1" applyFill="1" applyBorder="1" applyAlignment="1" applyProtection="1">
      <alignment horizontal="left" vertical="top" wrapText="1"/>
    </xf>
    <xf numFmtId="0" fontId="59" fillId="0" borderId="0" xfId="0" applyFont="1" applyBorder="1" applyAlignment="1" applyProtection="1">
      <alignment horizontal="left" wrapText="1"/>
    </xf>
    <xf numFmtId="177" fontId="59" fillId="0" borderId="0" xfId="29" applyNumberFormat="1" applyFont="1" applyFill="1" applyAlignment="1" applyProtection="1">
      <alignment horizontal="right"/>
    </xf>
    <xf numFmtId="3" fontId="64" fillId="0" borderId="0" xfId="0" applyNumberFormat="1" applyFont="1" applyBorder="1" applyAlignment="1" applyProtection="1">
      <alignment horizontal="right" wrapText="1"/>
    </xf>
    <xf numFmtId="0" fontId="64" fillId="0" borderId="17" xfId="0" applyFont="1" applyBorder="1" applyAlignment="1" applyProtection="1">
      <alignment horizontal="center" vertical="top" wrapText="1"/>
    </xf>
    <xf numFmtId="0" fontId="64" fillId="0" borderId="17" xfId="0" applyFont="1" applyBorder="1" applyAlignment="1" applyProtection="1">
      <alignment horizontal="left" vertical="top" wrapText="1"/>
    </xf>
    <xf numFmtId="0" fontId="64" fillId="0" borderId="17" xfId="0" applyFont="1" applyBorder="1" applyAlignment="1" applyProtection="1">
      <alignment horizontal="left" wrapText="1"/>
    </xf>
    <xf numFmtId="0" fontId="64" fillId="0" borderId="17" xfId="0" applyFont="1" applyBorder="1" applyAlignment="1" applyProtection="1">
      <alignment horizontal="right" wrapText="1"/>
    </xf>
    <xf numFmtId="4" fontId="59" fillId="0" borderId="4" xfId="0" applyNumberFormat="1" applyFont="1" applyBorder="1" applyAlignment="1" applyProtection="1">
      <alignment horizontal="right"/>
    </xf>
    <xf numFmtId="0" fontId="59" fillId="0" borderId="0" xfId="0" applyFont="1" applyBorder="1" applyAlignment="1" applyProtection="1">
      <alignment horizontal="right" vertical="top" wrapText="1"/>
    </xf>
    <xf numFmtId="4" fontId="59" fillId="0" borderId="0" xfId="0" applyNumberFormat="1" applyFont="1" applyBorder="1" applyAlignment="1" applyProtection="1">
      <alignment horizontal="right" wrapText="1"/>
    </xf>
    <xf numFmtId="3" fontId="59" fillId="0" borderId="0" xfId="0" applyNumberFormat="1" applyFont="1" applyBorder="1" applyAlignment="1" applyProtection="1">
      <alignment horizontal="right" wrapText="1"/>
    </xf>
    <xf numFmtId="177" fontId="59" fillId="0" borderId="0" xfId="0" applyNumberFormat="1" applyFont="1" applyAlignment="1" applyProtection="1">
      <alignment horizontal="right" wrapText="1"/>
    </xf>
    <xf numFmtId="9" fontId="59" fillId="0" borderId="0" xfId="0" applyNumberFormat="1" applyFont="1" applyBorder="1" applyAlignment="1" applyProtection="1">
      <alignment horizontal="left" wrapText="1"/>
    </xf>
    <xf numFmtId="10" fontId="59" fillId="0" borderId="0" xfId="0" applyNumberFormat="1" applyFont="1" applyBorder="1" applyAlignment="1" applyProtection="1">
      <alignment horizontal="right" wrapText="1"/>
    </xf>
    <xf numFmtId="0" fontId="59" fillId="0" borderId="15" xfId="0" applyFont="1" applyBorder="1" applyAlignment="1" applyProtection="1">
      <alignment horizontal="right" vertical="top" wrapText="1"/>
    </xf>
    <xf numFmtId="180" fontId="59" fillId="0" borderId="15" xfId="0" applyNumberFormat="1" applyFont="1" applyBorder="1" applyAlignment="1" applyProtection="1">
      <alignment horizontal="left" wrapText="1"/>
    </xf>
    <xf numFmtId="1" fontId="59" fillId="0" borderId="15" xfId="0" applyNumberFormat="1" applyFont="1" applyBorder="1" applyAlignment="1" applyProtection="1">
      <alignment horizontal="right"/>
    </xf>
    <xf numFmtId="0" fontId="66" fillId="0" borderId="0" xfId="0" applyFont="1" applyBorder="1" applyAlignment="1" applyProtection="1">
      <alignment horizontal="justify" vertical="top" wrapText="1"/>
    </xf>
    <xf numFmtId="0" fontId="66" fillId="0" borderId="0" xfId="0" applyFont="1" applyBorder="1" applyAlignment="1" applyProtection="1">
      <alignment horizontal="left" wrapText="1"/>
    </xf>
    <xf numFmtId="0" fontId="66" fillId="0" borderId="0" xfId="0" applyFont="1" applyBorder="1" applyAlignment="1" applyProtection="1">
      <alignment horizontal="right" wrapText="1"/>
    </xf>
    <xf numFmtId="177" fontId="66" fillId="0" borderId="0" xfId="0" applyNumberFormat="1" applyFont="1" applyBorder="1" applyAlignment="1" applyProtection="1">
      <alignment horizontal="right" wrapText="1"/>
    </xf>
    <xf numFmtId="0" fontId="59" fillId="0" borderId="0" xfId="0" applyFont="1" applyBorder="1" applyAlignment="1" applyProtection="1">
      <alignment horizontal="right" vertical="top"/>
    </xf>
    <xf numFmtId="0" fontId="59" fillId="0" borderId="0" xfId="0" applyFont="1" applyAlignment="1" applyProtection="1">
      <alignment horizontal="left" wrapText="1"/>
    </xf>
    <xf numFmtId="0" fontId="59" fillId="0" borderId="0" xfId="0" applyFont="1" applyAlignment="1" applyProtection="1">
      <alignment horizontal="right" vertical="top" wrapText="1"/>
    </xf>
    <xf numFmtId="1" fontId="59" fillId="0" borderId="0" xfId="0" applyNumberFormat="1" applyFont="1" applyFill="1" applyAlignment="1" applyProtection="1">
      <alignment horizontal="right" vertical="top"/>
    </xf>
    <xf numFmtId="1" fontId="59" fillId="0" borderId="0" xfId="17" applyNumberFormat="1" applyFont="1" applyFill="1" applyBorder="1" applyAlignment="1" applyProtection="1">
      <alignment vertical="top" wrapText="1"/>
    </xf>
    <xf numFmtId="177" fontId="59" fillId="0" borderId="0" xfId="29" applyNumberFormat="1" applyFont="1" applyFill="1" applyAlignment="1" applyProtection="1">
      <alignment horizontal="right" vertical="top"/>
    </xf>
    <xf numFmtId="0" fontId="59" fillId="0" borderId="0" xfId="0" applyFont="1" applyBorder="1" applyAlignment="1" applyProtection="1">
      <alignment horizontal="left" vertical="top"/>
    </xf>
    <xf numFmtId="1" fontId="59" fillId="0" borderId="0" xfId="0" applyNumberFormat="1" applyFont="1" applyFill="1" applyBorder="1" applyAlignment="1" applyProtection="1">
      <alignment horizontal="right" vertical="top"/>
    </xf>
    <xf numFmtId="9" fontId="59" fillId="0" borderId="0" xfId="0" applyNumberFormat="1" applyFont="1" applyBorder="1" applyAlignment="1" applyProtection="1">
      <alignment horizontal="left" vertical="top" wrapText="1"/>
    </xf>
    <xf numFmtId="177" fontId="59" fillId="0" borderId="0" xfId="0" applyNumberFormat="1" applyFont="1" applyBorder="1" applyAlignment="1" applyProtection="1">
      <alignment horizontal="right" vertical="top" wrapText="1"/>
    </xf>
    <xf numFmtId="0" fontId="59" fillId="0" borderId="16" xfId="0" applyFont="1" applyBorder="1" applyAlignment="1" applyProtection="1">
      <alignment wrapText="1"/>
    </xf>
    <xf numFmtId="0" fontId="59" fillId="0" borderId="16" xfId="0" applyFont="1" applyBorder="1" applyAlignment="1" applyProtection="1">
      <alignment horizontal="left" wrapText="1"/>
    </xf>
    <xf numFmtId="0" fontId="59" fillId="0" borderId="16" xfId="0" applyFont="1" applyBorder="1" applyAlignment="1" applyProtection="1">
      <alignment horizontal="right" wrapText="1"/>
    </xf>
    <xf numFmtId="0" fontId="66" fillId="0" borderId="0" xfId="0" applyFont="1" applyAlignment="1" applyProtection="1">
      <alignment horizontal="left" wrapText="1"/>
    </xf>
    <xf numFmtId="0" fontId="66" fillId="0" borderId="0" xfId="0" applyFont="1" applyAlignment="1" applyProtection="1">
      <alignment horizontal="right" wrapText="1"/>
    </xf>
    <xf numFmtId="177" fontId="66" fillId="0" borderId="0" xfId="29" applyNumberFormat="1" applyFont="1" applyFill="1" applyAlignment="1" applyProtection="1">
      <alignment horizontal="right"/>
    </xf>
    <xf numFmtId="0" fontId="59" fillId="0" borderId="0" xfId="0" applyFont="1" applyBorder="1" applyAlignment="1" applyProtection="1">
      <alignment horizontal="right"/>
    </xf>
    <xf numFmtId="0" fontId="61" fillId="0" borderId="0" xfId="0" applyFont="1" applyAlignment="1" applyProtection="1">
      <alignment horizontal="right"/>
    </xf>
    <xf numFmtId="177" fontId="61" fillId="0" borderId="0" xfId="29" applyNumberFormat="1" applyFont="1" applyFill="1" applyAlignment="1" applyProtection="1">
      <alignment horizontal="right"/>
    </xf>
    <xf numFmtId="0" fontId="59" fillId="0" borderId="0" xfId="121" applyFont="1" applyBorder="1" applyAlignment="1" applyProtection="1">
      <alignment vertical="top" wrapText="1"/>
    </xf>
    <xf numFmtId="174" fontId="59" fillId="0" borderId="0" xfId="122" applyFont="1" applyFill="1" applyBorder="1" applyAlignment="1" applyProtection="1">
      <alignment horizontal="left"/>
    </xf>
    <xf numFmtId="174" fontId="59" fillId="0" borderId="0" xfId="122" applyFont="1" applyFill="1" applyBorder="1" applyAlignment="1" applyProtection="1">
      <alignment horizontal="right"/>
    </xf>
    <xf numFmtId="0" fontId="59" fillId="0" borderId="0" xfId="121" quotePrefix="1" applyFont="1" applyBorder="1" applyAlignment="1" applyProtection="1">
      <alignment vertical="top" wrapText="1"/>
    </xf>
    <xf numFmtId="1" fontId="59" fillId="0" borderId="15" xfId="0" applyNumberFormat="1" applyFont="1" applyFill="1" applyBorder="1" applyAlignment="1" applyProtection="1">
      <alignment horizontal="right" vertical="top"/>
    </xf>
    <xf numFmtId="0" fontId="59" fillId="0" borderId="15" xfId="121" applyFont="1" applyBorder="1" applyAlignment="1" applyProtection="1">
      <alignment vertical="top" wrapText="1"/>
    </xf>
    <xf numFmtId="174" fontId="59" fillId="0" borderId="15" xfId="122" applyFont="1" applyFill="1" applyBorder="1" applyAlignment="1" applyProtection="1">
      <alignment horizontal="left"/>
    </xf>
    <xf numFmtId="174" fontId="59" fillId="0" borderId="15" xfId="122" applyFont="1" applyFill="1" applyBorder="1" applyAlignment="1" applyProtection="1">
      <alignment horizontal="right"/>
    </xf>
    <xf numFmtId="0" fontId="69" fillId="0" borderId="0" xfId="0" applyFont="1" applyAlignment="1" applyProtection="1">
      <alignment horizontal="right"/>
    </xf>
    <xf numFmtId="0" fontId="69" fillId="0" borderId="0" xfId="0" applyFont="1" applyAlignment="1" applyProtection="1">
      <alignment horizontal="left"/>
    </xf>
    <xf numFmtId="49" fontId="60" fillId="0" borderId="0" xfId="0" applyNumberFormat="1" applyFont="1" applyAlignment="1" applyProtection="1">
      <alignment horizontal="right" vertical="top"/>
    </xf>
    <xf numFmtId="1" fontId="60" fillId="0" borderId="0" xfId="0" applyNumberFormat="1" applyFont="1" applyAlignment="1" applyProtection="1">
      <alignment horizontal="left"/>
    </xf>
    <xf numFmtId="3" fontId="60" fillId="0" borderId="0" xfId="0" applyNumberFormat="1" applyFont="1" applyAlignment="1" applyProtection="1">
      <alignment horizontal="right"/>
    </xf>
    <xf numFmtId="0" fontId="59" fillId="0" borderId="0" xfId="0" quotePrefix="1" applyFont="1" applyBorder="1" applyAlignment="1" applyProtection="1">
      <alignment horizontal="right" vertical="top" wrapText="1"/>
    </xf>
    <xf numFmtId="0" fontId="59" fillId="0" borderId="0" xfId="0" quotePrefix="1" applyFont="1" applyAlignment="1" applyProtection="1">
      <alignment vertical="top" wrapText="1"/>
    </xf>
    <xf numFmtId="3" fontId="59" fillId="0" borderId="15" xfId="0" applyNumberFormat="1" applyFont="1" applyBorder="1" applyAlignment="1" applyProtection="1">
      <alignment horizontal="right"/>
    </xf>
    <xf numFmtId="177" fontId="59" fillId="0" borderId="15" xfId="0" applyNumberFormat="1" applyFont="1" applyBorder="1" applyAlignment="1" applyProtection="1">
      <alignment horizontal="right" vertical="top"/>
    </xf>
    <xf numFmtId="0" fontId="66" fillId="0" borderId="0" xfId="0" applyFont="1" applyBorder="1" applyAlignment="1" applyProtection="1">
      <alignment horizontal="right" vertical="top" wrapText="1"/>
    </xf>
    <xf numFmtId="3" fontId="66" fillId="0" borderId="0" xfId="0" applyNumberFormat="1" applyFont="1" applyAlignment="1" applyProtection="1">
      <alignment horizontal="right"/>
    </xf>
    <xf numFmtId="177" fontId="66" fillId="0" borderId="0" xfId="0" applyNumberFormat="1" applyFont="1" applyAlignment="1" applyProtection="1">
      <alignment horizontal="right" vertical="top"/>
    </xf>
    <xf numFmtId="0" fontId="53" fillId="0" borderId="0" xfId="0" applyFont="1" applyAlignment="1" applyProtection="1">
      <alignment horizontal="right" vertical="top"/>
    </xf>
    <xf numFmtId="0" fontId="53" fillId="0" borderId="0" xfId="0" applyFont="1" applyAlignment="1" applyProtection="1">
      <alignment horizontal="left"/>
    </xf>
    <xf numFmtId="0" fontId="53" fillId="0" borderId="0" xfId="0" applyFont="1" applyAlignment="1" applyProtection="1">
      <alignment horizontal="right"/>
    </xf>
    <xf numFmtId="177" fontId="53" fillId="0" borderId="0" xfId="0" applyNumberFormat="1" applyFont="1" applyAlignment="1" applyProtection="1">
      <alignment horizontal="right" vertical="top"/>
    </xf>
    <xf numFmtId="0" fontId="50" fillId="0" borderId="0" xfId="0" applyFont="1" applyProtection="1"/>
    <xf numFmtId="0" fontId="60" fillId="0" borderId="15" xfId="0" applyFont="1" applyBorder="1" applyProtection="1"/>
    <xf numFmtId="0" fontId="60" fillId="0" borderId="0" xfId="0" applyFont="1" applyAlignment="1" applyProtection="1">
      <alignment horizontal="right"/>
    </xf>
    <xf numFmtId="177" fontId="60" fillId="0" borderId="0" xfId="0" applyNumberFormat="1" applyFont="1" applyAlignment="1" applyProtection="1">
      <alignment horizontal="right" vertical="top"/>
    </xf>
    <xf numFmtId="4" fontId="58" fillId="0" borderId="0" xfId="0" applyNumberFormat="1" applyFont="1" applyAlignment="1" applyProtection="1">
      <alignment horizontal="right"/>
      <protection locked="0"/>
    </xf>
    <xf numFmtId="4" fontId="60" fillId="0" borderId="0" xfId="0" applyNumberFormat="1" applyFont="1" applyAlignment="1" applyProtection="1">
      <alignment horizontal="right"/>
      <protection locked="0"/>
    </xf>
    <xf numFmtId="4" fontId="61" fillId="0" borderId="0" xfId="0" applyNumberFormat="1" applyFont="1" applyAlignment="1" applyProtection="1">
      <alignment horizontal="right"/>
      <protection locked="0"/>
    </xf>
    <xf numFmtId="4" fontId="66" fillId="0" borderId="0" xfId="0" applyNumberFormat="1" applyFont="1" applyBorder="1" applyAlignment="1" applyProtection="1">
      <alignment horizontal="right"/>
      <protection locked="0"/>
    </xf>
    <xf numFmtId="4" fontId="59" fillId="0" borderId="0" xfId="0" applyNumberFormat="1" applyFont="1" applyFill="1" applyBorder="1" applyAlignment="1" applyProtection="1">
      <alignment horizontal="right"/>
      <protection locked="0"/>
    </xf>
    <xf numFmtId="4" fontId="59" fillId="0" borderId="16" xfId="0" applyNumberFormat="1" applyFont="1" applyBorder="1" applyAlignment="1" applyProtection="1">
      <alignment horizontal="right"/>
      <protection locked="0"/>
    </xf>
    <xf numFmtId="4" fontId="66" fillId="0" borderId="0" xfId="0" applyNumberFormat="1" applyFont="1" applyAlignment="1" applyProtection="1">
      <alignment horizontal="right"/>
      <protection locked="0"/>
    </xf>
    <xf numFmtId="4" fontId="62" fillId="0" borderId="0" xfId="0" applyNumberFormat="1" applyFont="1" applyAlignment="1" applyProtection="1">
      <alignment horizontal="right"/>
      <protection locked="0"/>
    </xf>
    <xf numFmtId="4" fontId="62" fillId="0" borderId="4" xfId="0" applyNumberFormat="1" applyFont="1" applyBorder="1" applyAlignment="1" applyProtection="1">
      <alignment horizontal="right"/>
      <protection locked="0"/>
    </xf>
    <xf numFmtId="179" fontId="59" fillId="0" borderId="0" xfId="29" applyNumberFormat="1" applyFont="1" applyFill="1" applyBorder="1" applyAlignment="1" applyProtection="1">
      <alignment horizontal="right" vertical="top"/>
      <protection locked="0"/>
    </xf>
    <xf numFmtId="0" fontId="59" fillId="0" borderId="0" xfId="0" applyFont="1" applyAlignment="1" applyProtection="1">
      <protection locked="0"/>
    </xf>
    <xf numFmtId="3" fontId="59" fillId="0" borderId="0" xfId="0" applyNumberFormat="1" applyFont="1" applyAlignment="1" applyProtection="1">
      <protection locked="0"/>
    </xf>
    <xf numFmtId="4" fontId="59" fillId="0" borderId="0" xfId="11" applyNumberFormat="1" applyFont="1" applyAlignment="1" applyProtection="1">
      <alignment horizontal="right"/>
      <protection locked="0"/>
    </xf>
    <xf numFmtId="4" fontId="59" fillId="0" borderId="15" xfId="0" applyNumberFormat="1" applyFont="1" applyBorder="1" applyAlignment="1" applyProtection="1">
      <alignment wrapText="1"/>
      <protection locked="0"/>
    </xf>
    <xf numFmtId="4" fontId="66" fillId="0" borderId="0" xfId="0" applyNumberFormat="1" applyFont="1" applyAlignment="1" applyProtection="1">
      <alignment wrapText="1"/>
      <protection locked="0"/>
    </xf>
    <xf numFmtId="3" fontId="64" fillId="0" borderId="0" xfId="0" applyNumberFormat="1" applyFont="1" applyAlignment="1" applyProtection="1">
      <alignment horizontal="right"/>
      <protection locked="0"/>
    </xf>
    <xf numFmtId="4" fontId="59" fillId="0" borderId="0" xfId="0" applyNumberFormat="1" applyFont="1" applyBorder="1" applyAlignment="1" applyProtection="1">
      <alignment horizontal="right" wrapText="1"/>
      <protection locked="0"/>
    </xf>
    <xf numFmtId="4" fontId="59" fillId="0" borderId="15" xfId="0" applyNumberFormat="1" applyFont="1" applyBorder="1" applyAlignment="1" applyProtection="1">
      <alignment horizontal="right" wrapText="1"/>
      <protection locked="0"/>
    </xf>
    <xf numFmtId="4" fontId="66" fillId="0" borderId="0" xfId="0" applyNumberFormat="1" applyFont="1" applyBorder="1" applyAlignment="1" applyProtection="1">
      <alignment horizontal="right" wrapText="1"/>
      <protection locked="0"/>
    </xf>
    <xf numFmtId="4" fontId="59" fillId="0" borderId="0" xfId="0" applyNumberFormat="1" applyFont="1" applyAlignment="1" applyProtection="1">
      <alignment horizontal="right" wrapText="1"/>
      <protection locked="0"/>
    </xf>
    <xf numFmtId="4" fontId="59" fillId="0" borderId="0" xfId="29" applyNumberFormat="1" applyFont="1" applyFill="1" applyBorder="1" applyAlignment="1" applyProtection="1">
      <alignment horizontal="right" vertical="top" wrapText="1"/>
      <protection locked="0"/>
    </xf>
    <xf numFmtId="4" fontId="59" fillId="0" borderId="0" xfId="0" applyNumberFormat="1" applyFont="1" applyAlignment="1" applyProtection="1">
      <alignment horizontal="right" vertical="top"/>
      <protection locked="0"/>
    </xf>
    <xf numFmtId="4" fontId="59" fillId="0" borderId="0" xfId="0" applyNumberFormat="1" applyFont="1" applyBorder="1" applyAlignment="1" applyProtection="1">
      <alignment horizontal="right" vertical="top"/>
      <protection locked="0"/>
    </xf>
    <xf numFmtId="4" fontId="59" fillId="0" borderId="0" xfId="0" applyNumberFormat="1" applyFont="1" applyAlignment="1" applyProtection="1">
      <alignment horizontal="right" vertical="top" wrapText="1"/>
      <protection locked="0"/>
    </xf>
    <xf numFmtId="4" fontId="59" fillId="0" borderId="0" xfId="0" applyNumberFormat="1" applyFont="1" applyBorder="1" applyAlignment="1" applyProtection="1">
      <alignment horizontal="right" vertical="top" wrapText="1"/>
      <protection locked="0"/>
    </xf>
    <xf numFmtId="4" fontId="59" fillId="0" borderId="16" xfId="0" applyNumberFormat="1" applyFont="1" applyBorder="1" applyAlignment="1" applyProtection="1">
      <alignment horizontal="right" wrapText="1"/>
      <protection locked="0"/>
    </xf>
    <xf numFmtId="4" fontId="66" fillId="0" borderId="0" xfId="0" applyNumberFormat="1" applyFont="1" applyAlignment="1" applyProtection="1">
      <alignment horizontal="right" wrapText="1"/>
      <protection locked="0"/>
    </xf>
    <xf numFmtId="0" fontId="59" fillId="0" borderId="0" xfId="0" applyFont="1" applyAlignment="1" applyProtection="1">
      <alignment horizontal="right"/>
      <protection locked="0"/>
    </xf>
    <xf numFmtId="4" fontId="69" fillId="0" borderId="0" xfId="0" applyNumberFormat="1" applyFont="1" applyAlignment="1" applyProtection="1">
      <alignment horizontal="right"/>
      <protection locked="0"/>
    </xf>
    <xf numFmtId="4" fontId="59" fillId="0" borderId="0" xfId="0" applyNumberFormat="1" applyFont="1" applyBorder="1" applyAlignment="1" applyProtection="1">
      <alignment horizontal="right"/>
      <protection locked="0"/>
    </xf>
    <xf numFmtId="4" fontId="53" fillId="0" borderId="0" xfId="0" applyNumberFormat="1" applyFont="1" applyAlignment="1" applyProtection="1">
      <alignment horizontal="right"/>
      <protection locked="0"/>
    </xf>
    <xf numFmtId="0" fontId="0" fillId="0" borderId="0" xfId="0" applyFill="1" applyAlignment="1" applyProtection="1">
      <alignment horizontal="justify" vertical="top"/>
    </xf>
    <xf numFmtId="0" fontId="46" fillId="0" borderId="0" xfId="0" applyFont="1" applyAlignment="1">
      <alignment horizontal="justify" vertical="top"/>
    </xf>
    <xf numFmtId="0" fontId="5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 wrapText="1"/>
    </xf>
    <xf numFmtId="0" fontId="48" fillId="0" borderId="0" xfId="0" applyFont="1" applyFill="1" applyAlignment="1">
      <alignment vertical="top" wrapText="1"/>
    </xf>
    <xf numFmtId="0" fontId="49" fillId="0" borderId="0" xfId="0" applyFont="1" applyFill="1" applyAlignment="1">
      <alignment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quotePrefix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9" fillId="0" borderId="0" xfId="0" quotePrefix="1" applyFont="1" applyAlignment="1">
      <alignment vertical="top"/>
    </xf>
    <xf numFmtId="0" fontId="49" fillId="0" borderId="0" xfId="0" applyFont="1" applyAlignment="1">
      <alignment vertical="top"/>
    </xf>
    <xf numFmtId="0" fontId="49" fillId="0" borderId="0" xfId="0" applyFont="1" applyFill="1" applyAlignment="1">
      <alignment vertical="top" wrapText="1"/>
    </xf>
    <xf numFmtId="0" fontId="3" fillId="0" borderId="0" xfId="0" applyFont="1" applyAlignment="1">
      <alignment horizontal="justify" vertical="top"/>
    </xf>
    <xf numFmtId="4" fontId="5" fillId="0" borderId="0" xfId="0" applyNumberFormat="1" applyFont="1" applyBorder="1" applyAlignment="1">
      <alignment vertical="top"/>
    </xf>
    <xf numFmtId="4" fontId="50" fillId="0" borderId="0" xfId="0" applyNumberFormat="1" applyFont="1" applyBorder="1" applyAlignment="1">
      <alignment vertical="top"/>
    </xf>
    <xf numFmtId="0" fontId="0" fillId="0" borderId="0" xfId="0" applyAlignment="1">
      <alignment wrapText="1"/>
    </xf>
    <xf numFmtId="4" fontId="0" fillId="0" borderId="0" xfId="29" applyNumberFormat="1" applyFont="1"/>
    <xf numFmtId="4" fontId="0" fillId="0" borderId="4" xfId="0" applyNumberFormat="1" applyFont="1" applyBorder="1"/>
    <xf numFmtId="4" fontId="9" fillId="0" borderId="0" xfId="0" applyNumberFormat="1" applyFont="1"/>
    <xf numFmtId="49" fontId="5" fillId="0" borderId="0" xfId="0" applyNumberFormat="1" applyFont="1" applyBorder="1" applyAlignment="1">
      <alignment horizontal="left"/>
    </xf>
    <xf numFmtId="0" fontId="49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49" fontId="56" fillId="0" borderId="0" xfId="0" applyNumberFormat="1" applyFont="1" applyAlignment="1">
      <alignment horizontal="left" wrapText="1"/>
    </xf>
    <xf numFmtId="49" fontId="5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123">
    <cellStyle name="20 % – Poudarek1 2" xfId="36"/>
    <cellStyle name="20 % – Poudarek2 2" xfId="37"/>
    <cellStyle name="20 % – Poudarek3 2" xfId="38"/>
    <cellStyle name="20 % – Poudarek4 2" xfId="39"/>
    <cellStyle name="20 % – Poudarek5 2" xfId="40"/>
    <cellStyle name="20 % – Poudarek6 2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 % – Poudarek1 2" xfId="48"/>
    <cellStyle name="40 % – Poudarek2 2" xfId="49"/>
    <cellStyle name="40 % – Poudarek3 2" xfId="50"/>
    <cellStyle name="40 % – Poudarek4 2" xfId="51"/>
    <cellStyle name="40 % – Poudarek5 2" xfId="52"/>
    <cellStyle name="40 % – Poudarek6 2" xfId="53"/>
    <cellStyle name="40% - Accent1" xfId="54"/>
    <cellStyle name="40% - Accent2" xfId="55"/>
    <cellStyle name="40% - Accent3" xfId="56"/>
    <cellStyle name="40% - Accent4" xfId="57"/>
    <cellStyle name="40% - Accent5" xfId="58"/>
    <cellStyle name="40% - Accent6" xfId="59"/>
    <cellStyle name="60 % – Poudarek1 2" xfId="60"/>
    <cellStyle name="60 % – Poudarek2 2" xfId="61"/>
    <cellStyle name="60 % – Poudarek3 2" xfId="62"/>
    <cellStyle name="60 % – Poudarek4 2" xfId="63"/>
    <cellStyle name="60 % – Poudarek5 2" xfId="64"/>
    <cellStyle name="60 % – Poudarek6 2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Accent1" xfId="72"/>
    <cellStyle name="Accent2" xfId="73"/>
    <cellStyle name="Accent3" xfId="74"/>
    <cellStyle name="Accent4" xfId="75"/>
    <cellStyle name="Accent5" xfId="76"/>
    <cellStyle name="Accent6" xfId="77"/>
    <cellStyle name="Bad" xfId="78"/>
    <cellStyle name="Calculation" xfId="79"/>
    <cellStyle name="Check Cell" xfId="80"/>
    <cellStyle name="Comma" xfId="1"/>
    <cellStyle name="Comma [0] 2" xfId="2"/>
    <cellStyle name="Comma 2" xfId="3"/>
    <cellStyle name="Comma_2 začasna JULIJ" xfId="4"/>
    <cellStyle name="Comma0" xfId="81"/>
    <cellStyle name="Currency 3 2" xfId="82"/>
    <cellStyle name="Currency 3 2 2" xfId="83"/>
    <cellStyle name="Currency 3 3" xfId="84"/>
    <cellStyle name="Currency 3 4" xfId="85"/>
    <cellStyle name="Currency0" xfId="86"/>
    <cellStyle name="Date" xfId="87"/>
    <cellStyle name="Dobro 2" xfId="88"/>
    <cellStyle name="Euro" xfId="89"/>
    <cellStyle name="Explanatory Text" xfId="90"/>
    <cellStyle name="Fixed" xfId="91"/>
    <cellStyle name="Good" xfId="92"/>
    <cellStyle name="Heading 1" xfId="93"/>
    <cellStyle name="Heading 2" xfId="94"/>
    <cellStyle name="Heading 3" xfId="95"/>
    <cellStyle name="Heading 4" xfId="96"/>
    <cellStyle name="Hyperlink 2" xfId="5"/>
    <cellStyle name="Hyperlink 3" xfId="6"/>
    <cellStyle name="Hyperlink 3 2" xfId="7"/>
    <cellStyle name="Input" xfId="97"/>
    <cellStyle name="Izhod 2" xfId="98"/>
    <cellStyle name="ĹëČ­ [0]_laroux" xfId="8"/>
    <cellStyle name="ĹëČ­_laroux" xfId="9"/>
    <cellStyle name="Linked Cell" xfId="99"/>
    <cellStyle name="Naslov 5" xfId="100"/>
    <cellStyle name="Navadno" xfId="0" builtinId="0"/>
    <cellStyle name="Navadno 2" xfId="10"/>
    <cellStyle name="Navadno 2 2" xfId="11"/>
    <cellStyle name="Navadno 3" xfId="101"/>
    <cellStyle name="Navadno 4" xfId="102"/>
    <cellStyle name="Navadno 5" xfId="117"/>
    <cellStyle name="Navadno 6" xfId="118"/>
    <cellStyle name="Navadno_interna kanalizacija - pogodbeni" xfId="12"/>
    <cellStyle name="Navadno_popGO.popravljen NL-PZI" xfId="13"/>
    <cellStyle name="Navadno_PRAZ" xfId="120"/>
    <cellStyle name="Navadno_SBRadovljica" xfId="14"/>
    <cellStyle name="Navadno_SLOizola" xfId="15"/>
    <cellStyle name="Navadno_zahtevek" xfId="121"/>
    <cellStyle name="Neutral" xfId="103"/>
    <cellStyle name="Normal 11" xfId="122"/>
    <cellStyle name="Normal 2" xfId="16"/>
    <cellStyle name="Normal 2 2" xfId="104"/>
    <cellStyle name="Normal 2 2 2" xfId="105"/>
    <cellStyle name="Normal 2 3" xfId="106"/>
    <cellStyle name="Normal 2 4" xfId="107"/>
    <cellStyle name="Normal 3" xfId="17"/>
    <cellStyle name="Normal 4" xfId="18"/>
    <cellStyle name="Normal 4 2" xfId="19"/>
    <cellStyle name="Normal 5" xfId="20"/>
    <cellStyle name="Normal 6" xfId="21"/>
    <cellStyle name="Normal_CENIK_jan01_DSC" xfId="22"/>
    <cellStyle name="Note" xfId="108"/>
    <cellStyle name="Opozorilo 2" xfId="109"/>
    <cellStyle name="Output" xfId="110"/>
    <cellStyle name="Percent 2" xfId="23"/>
    <cellStyle name="Percent 2 2" xfId="24"/>
    <cellStyle name="Percent 2 2 2" xfId="25"/>
    <cellStyle name="Percent 2 3" xfId="26"/>
    <cellStyle name="Popis Evo" xfId="111"/>
    <cellStyle name="Slog 1" xfId="112"/>
    <cellStyle name="Standard_ANBO" xfId="27"/>
    <cellStyle name="Style 1" xfId="113"/>
    <cellStyle name="Title" xfId="114"/>
    <cellStyle name="Total" xfId="115"/>
    <cellStyle name="Valuta 2" xfId="28"/>
    <cellStyle name="Vejica" xfId="29" builtinId="3"/>
    <cellStyle name="Vejica [0]" xfId="119" builtinId="6"/>
    <cellStyle name="Vejica [0] 2" xfId="30"/>
    <cellStyle name="Vejica 2" xfId="31"/>
    <cellStyle name="Vejica 3" xfId="32"/>
    <cellStyle name="Vejica 4" xfId="33"/>
    <cellStyle name="Vejica 5" xfId="34"/>
    <cellStyle name="Währung_ANBODECK" xfId="35"/>
    <cellStyle name="Warning Text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My%20Documents\Obnova-gradnje\PONUDBE\2009\ARBA\Eles\PONUDBA_eles_kle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bena dela"/>
      <sheetName val="ovitek ponudb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19" sqref="D19"/>
    </sheetView>
  </sheetViews>
  <sheetFormatPr defaultRowHeight="12.75"/>
  <cols>
    <col min="1" max="1" width="10.85546875" bestFit="1" customWidth="1"/>
    <col min="2" max="2" width="31.7109375" bestFit="1" customWidth="1"/>
    <col min="4" max="4" width="14.5703125" customWidth="1"/>
    <col min="5" max="5" width="21.140625" customWidth="1"/>
  </cols>
  <sheetData>
    <row r="1" spans="1:5">
      <c r="A1" s="67"/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>
      <c r="A3" s="597" t="s">
        <v>565</v>
      </c>
      <c r="B3" s="597"/>
      <c r="C3" s="597"/>
      <c r="D3" s="597"/>
      <c r="E3" s="597"/>
    </row>
    <row r="4" spans="1:5">
      <c r="A4" s="67"/>
      <c r="B4" s="67"/>
      <c r="C4" s="67"/>
      <c r="D4" s="67"/>
      <c r="E4" s="67"/>
    </row>
    <row r="5" spans="1:5">
      <c r="A5" s="597" t="s">
        <v>566</v>
      </c>
      <c r="B5" s="597"/>
      <c r="C5" s="597"/>
      <c r="D5" s="597"/>
      <c r="E5" s="597"/>
    </row>
    <row r="6" spans="1:5">
      <c r="A6" s="118"/>
      <c r="B6" s="118"/>
      <c r="C6" s="118"/>
      <c r="D6" s="118"/>
      <c r="E6" s="118"/>
    </row>
    <row r="7" spans="1:5">
      <c r="A7" s="67"/>
      <c r="B7" s="119"/>
      <c r="C7" s="67"/>
      <c r="D7" s="67"/>
      <c r="E7" s="67"/>
    </row>
    <row r="8" spans="1:5">
      <c r="A8" s="67"/>
      <c r="B8" s="67"/>
      <c r="C8" s="120"/>
      <c r="D8" s="120"/>
      <c r="E8" s="120"/>
    </row>
    <row r="9" spans="1:5">
      <c r="A9" s="120" t="s">
        <v>567</v>
      </c>
      <c r="B9" s="118" t="s">
        <v>568</v>
      </c>
      <c r="C9" s="67"/>
      <c r="D9" s="67"/>
      <c r="E9" s="67"/>
    </row>
    <row r="10" spans="1:5">
      <c r="A10" s="67"/>
      <c r="B10" s="121" t="s">
        <v>569</v>
      </c>
      <c r="C10" s="120"/>
      <c r="D10" s="120"/>
      <c r="E10" s="120"/>
    </row>
    <row r="11" spans="1:5">
      <c r="A11" s="67"/>
      <c r="B11" s="121" t="s">
        <v>570</v>
      </c>
      <c r="C11" s="67"/>
      <c r="D11" s="67"/>
      <c r="E11" s="67"/>
    </row>
    <row r="12" spans="1:5">
      <c r="A12" s="67"/>
      <c r="B12" s="67"/>
      <c r="C12" s="67"/>
      <c r="D12" s="67"/>
      <c r="E12" s="67"/>
    </row>
    <row r="13" spans="1:5">
      <c r="A13" s="67" t="s">
        <v>571</v>
      </c>
      <c r="B13" s="121" t="s">
        <v>578</v>
      </c>
      <c r="C13" s="67"/>
      <c r="D13" s="67"/>
      <c r="E13" s="67"/>
    </row>
    <row r="14" spans="1:5">
      <c r="A14" s="67"/>
      <c r="B14" s="122"/>
      <c r="C14" s="67"/>
      <c r="D14" s="67"/>
      <c r="E14" s="67"/>
    </row>
    <row r="15" spans="1:5">
      <c r="A15" s="67"/>
      <c r="B15" s="67"/>
      <c r="C15" s="67"/>
      <c r="D15" s="67"/>
      <c r="E15" s="67"/>
    </row>
    <row r="16" spans="1:5">
      <c r="A16" s="67"/>
      <c r="B16" s="67"/>
      <c r="C16" s="67"/>
      <c r="D16" s="67"/>
      <c r="E16" s="67"/>
    </row>
    <row r="17" spans="1:5">
      <c r="A17" s="67"/>
      <c r="B17" s="67"/>
      <c r="C17" s="67"/>
      <c r="D17" s="67"/>
      <c r="E17" s="67"/>
    </row>
    <row r="18" spans="1:5">
      <c r="A18" s="67"/>
      <c r="B18" s="67"/>
      <c r="C18" s="67"/>
      <c r="D18" s="67"/>
      <c r="E18" s="67"/>
    </row>
    <row r="19" spans="1:5">
      <c r="A19" s="120"/>
      <c r="B19" s="120"/>
      <c r="C19" s="120"/>
      <c r="D19" s="120"/>
      <c r="E19" s="120"/>
    </row>
    <row r="20" spans="1:5">
      <c r="A20" s="67"/>
      <c r="B20" s="67"/>
      <c r="C20" s="67"/>
      <c r="D20" s="67"/>
      <c r="E20" s="67"/>
    </row>
    <row r="21" spans="1:5">
      <c r="A21" s="67"/>
      <c r="B21" s="67"/>
      <c r="C21" s="67"/>
      <c r="D21" s="67"/>
      <c r="E21" s="67"/>
    </row>
    <row r="22" spans="1:5">
      <c r="A22" s="67"/>
      <c r="B22" s="67"/>
      <c r="C22" s="67"/>
      <c r="D22" s="67"/>
      <c r="E22" s="67"/>
    </row>
    <row r="23" spans="1:5">
      <c r="A23" s="67"/>
      <c r="B23" s="67"/>
      <c r="C23" s="67"/>
      <c r="D23" s="67"/>
      <c r="E23" s="67"/>
    </row>
    <row r="24" spans="1:5">
      <c r="A24" s="67"/>
      <c r="B24" s="67"/>
      <c r="C24" s="67"/>
      <c r="D24" s="67"/>
      <c r="E24" s="67"/>
    </row>
    <row r="25" spans="1:5">
      <c r="A25" s="67"/>
      <c r="B25" s="67"/>
      <c r="C25" s="67"/>
      <c r="D25" s="67"/>
      <c r="E25" s="67"/>
    </row>
    <row r="26" spans="1:5">
      <c r="A26" s="67"/>
      <c r="B26" s="67"/>
      <c r="C26" s="67"/>
      <c r="D26" s="67"/>
      <c r="E26" s="67"/>
    </row>
    <row r="27" spans="1:5">
      <c r="A27" s="67"/>
      <c r="B27" s="67"/>
      <c r="C27" s="67"/>
      <c r="D27" s="67"/>
      <c r="E27" s="67"/>
    </row>
    <row r="28" spans="1:5">
      <c r="A28" s="67"/>
      <c r="B28" s="67"/>
      <c r="C28" s="67"/>
      <c r="D28" s="67"/>
      <c r="E28" s="67"/>
    </row>
    <row r="29" spans="1:5">
      <c r="A29" s="67"/>
      <c r="B29" s="67"/>
      <c r="C29" s="67"/>
      <c r="D29" s="67"/>
      <c r="E29" s="67"/>
    </row>
    <row r="30" spans="1:5">
      <c r="A30" s="67"/>
      <c r="B30" s="67"/>
      <c r="C30" s="67"/>
      <c r="D30" s="67"/>
      <c r="E30" s="67"/>
    </row>
    <row r="31" spans="1:5">
      <c r="A31" s="67"/>
      <c r="B31" s="67"/>
      <c r="C31" s="67"/>
      <c r="D31" s="67"/>
      <c r="E31" s="67"/>
    </row>
    <row r="32" spans="1:5">
      <c r="A32" s="67"/>
      <c r="B32" s="67"/>
      <c r="C32" s="67"/>
      <c r="D32" s="67"/>
      <c r="E32" s="67"/>
    </row>
    <row r="33" spans="1:5">
      <c r="A33" s="67"/>
      <c r="B33" s="67"/>
      <c r="C33" s="67"/>
      <c r="D33" s="67"/>
      <c r="E33" s="67"/>
    </row>
    <row r="34" spans="1:5">
      <c r="A34" s="67"/>
      <c r="B34" s="67"/>
      <c r="C34" s="67"/>
      <c r="D34" s="67"/>
      <c r="E34" s="67"/>
    </row>
    <row r="35" spans="1:5">
      <c r="A35" s="67"/>
      <c r="B35" s="67"/>
      <c r="C35" s="67"/>
      <c r="D35" s="120"/>
      <c r="E35" s="120"/>
    </row>
    <row r="36" spans="1:5">
      <c r="A36" s="67"/>
      <c r="B36" s="67"/>
      <c r="C36" s="67"/>
      <c r="D36" s="120"/>
      <c r="E36" s="120"/>
    </row>
    <row r="37" spans="1:5">
      <c r="A37" s="67"/>
      <c r="B37" s="67"/>
      <c r="C37" s="67"/>
      <c r="D37" s="120"/>
      <c r="E37" s="120"/>
    </row>
    <row r="38" spans="1:5">
      <c r="A38" s="118" t="s">
        <v>572</v>
      </c>
      <c r="B38" s="120"/>
      <c r="C38" s="67"/>
      <c r="D38" s="67"/>
      <c r="E38" s="67"/>
    </row>
    <row r="39" spans="1:5">
      <c r="A39" s="120"/>
      <c r="B39" s="120"/>
      <c r="C39" s="67"/>
      <c r="D39" s="67"/>
      <c r="E39" s="67"/>
    </row>
    <row r="40" spans="1:5">
      <c r="A40" s="598" t="s">
        <v>679</v>
      </c>
      <c r="B40" s="598"/>
      <c r="C40" s="598"/>
      <c r="D40" s="598"/>
      <c r="E40" s="598"/>
    </row>
    <row r="41" spans="1:5">
      <c r="A41" s="598" t="s">
        <v>680</v>
      </c>
      <c r="B41" s="598"/>
      <c r="C41" s="598"/>
      <c r="D41" s="598"/>
      <c r="E41" s="598"/>
    </row>
    <row r="42" spans="1:5">
      <c r="A42" s="599" t="s">
        <v>681</v>
      </c>
      <c r="B42" s="599"/>
      <c r="C42" s="599"/>
      <c r="D42" s="599"/>
      <c r="E42" s="599"/>
    </row>
    <row r="43" spans="1:5">
      <c r="A43" s="599" t="s">
        <v>573</v>
      </c>
      <c r="B43" s="599"/>
      <c r="C43" s="599"/>
      <c r="D43" s="599"/>
      <c r="E43" s="599"/>
    </row>
    <row r="44" spans="1:5">
      <c r="A44" s="595" t="s">
        <v>574</v>
      </c>
      <c r="B44" s="595"/>
      <c r="C44" s="595"/>
      <c r="D44" s="595"/>
      <c r="E44" s="595"/>
    </row>
    <row r="45" spans="1:5">
      <c r="A45" s="595" t="s">
        <v>575</v>
      </c>
      <c r="B45" s="595"/>
      <c r="C45" s="595"/>
      <c r="D45" s="595"/>
      <c r="E45" s="595"/>
    </row>
    <row r="46" spans="1:5">
      <c r="A46" s="595" t="s">
        <v>576</v>
      </c>
      <c r="B46" s="595"/>
      <c r="C46" s="595"/>
      <c r="D46" s="595"/>
      <c r="E46" s="595"/>
    </row>
    <row r="47" spans="1:5">
      <c r="A47" s="193" t="s">
        <v>655</v>
      </c>
      <c r="B47" s="193"/>
      <c r="C47" s="193"/>
      <c r="D47" s="193"/>
      <c r="E47" s="193"/>
    </row>
    <row r="48" spans="1:5">
      <c r="A48" s="193" t="s">
        <v>656</v>
      </c>
      <c r="B48" s="193"/>
      <c r="C48" s="193"/>
      <c r="D48" s="193"/>
      <c r="E48" s="193"/>
    </row>
    <row r="49" spans="1:5">
      <c r="A49" s="194" t="s">
        <v>649</v>
      </c>
      <c r="B49" s="195"/>
      <c r="C49" s="195"/>
      <c r="D49" s="195"/>
      <c r="E49" s="195"/>
    </row>
    <row r="50" spans="1:5">
      <c r="A50" s="194" t="s">
        <v>650</v>
      </c>
      <c r="B50" s="196"/>
      <c r="C50" s="196"/>
      <c r="D50" s="196"/>
      <c r="E50" s="196"/>
    </row>
    <row r="52" spans="1:5">
      <c r="A52" s="596" t="s">
        <v>577</v>
      </c>
      <c r="B52" s="596"/>
      <c r="C52" s="596"/>
      <c r="D52" s="596"/>
      <c r="E52" s="596"/>
    </row>
  </sheetData>
  <sheetProtection password="AEEC" sheet="1" objects="1" scenarios="1"/>
  <mergeCells count="10">
    <mergeCell ref="A44:E44"/>
    <mergeCell ref="A45:E45"/>
    <mergeCell ref="A46:E46"/>
    <mergeCell ref="A52:E52"/>
    <mergeCell ref="A3:E3"/>
    <mergeCell ref="A5:E5"/>
    <mergeCell ref="A40:E40"/>
    <mergeCell ref="A41:E41"/>
    <mergeCell ref="A42:E42"/>
    <mergeCell ref="A43:E4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view="pageBreakPreview" zoomScaleNormal="100" zoomScaleSheetLayoutView="100" workbookViewId="0">
      <selection activeCell="F17" sqref="F17"/>
    </sheetView>
  </sheetViews>
  <sheetFormatPr defaultRowHeight="12.75"/>
  <cols>
    <col min="1" max="7" width="9.140625" style="66"/>
    <col min="8" max="8" width="17.42578125" style="76" customWidth="1"/>
    <col min="9" max="16384" width="9.140625" style="66"/>
  </cols>
  <sheetData>
    <row r="4" spans="2:8" ht="15.75">
      <c r="B4" s="600" t="s">
        <v>52</v>
      </c>
      <c r="C4" s="600"/>
      <c r="D4" s="600"/>
      <c r="E4" s="600"/>
      <c r="F4" s="600"/>
      <c r="G4" s="600"/>
    </row>
    <row r="8" spans="2:8">
      <c r="B8" s="66" t="s">
        <v>102</v>
      </c>
      <c r="H8" s="592">
        <f>'rekapitulacija GO'!H25</f>
        <v>0</v>
      </c>
    </row>
    <row r="10" spans="2:8">
      <c r="B10" s="66" t="s">
        <v>54</v>
      </c>
      <c r="H10" s="592">
        <f>+ELEKTRO!F310</f>
        <v>0</v>
      </c>
    </row>
    <row r="12" spans="2:8">
      <c r="B12" s="135" t="s">
        <v>53</v>
      </c>
      <c r="C12" s="135"/>
      <c r="D12" s="135"/>
      <c r="E12" s="135"/>
      <c r="F12" s="135"/>
      <c r="G12" s="135"/>
      <c r="H12" s="592">
        <f>+'rekapitulacija SI'!H17</f>
        <v>0</v>
      </c>
    </row>
    <row r="13" spans="2:8" ht="3.75" customHeight="1">
      <c r="B13" s="136"/>
      <c r="C13" s="136"/>
      <c r="D13" s="136"/>
      <c r="E13" s="136"/>
      <c r="F13" s="136"/>
      <c r="G13" s="136"/>
      <c r="H13" s="593"/>
    </row>
    <row r="14" spans="2:8" ht="3.75" customHeight="1"/>
    <row r="15" spans="2:8">
      <c r="B15" s="66" t="s">
        <v>50</v>
      </c>
      <c r="H15" s="76">
        <f>SUM(H8:H14)</f>
        <v>0</v>
      </c>
    </row>
    <row r="17" spans="2:8">
      <c r="B17" s="192" t="s">
        <v>79</v>
      </c>
      <c r="H17" s="76">
        <f>H15*0.22</f>
        <v>0</v>
      </c>
    </row>
    <row r="19" spans="2:8">
      <c r="B19" s="46" t="s">
        <v>73</v>
      </c>
      <c r="C19" s="46"/>
      <c r="D19" s="46"/>
      <c r="E19" s="46"/>
      <c r="F19" s="46"/>
      <c r="G19" s="46"/>
      <c r="H19" s="594">
        <f>SUM(H15:H18)</f>
        <v>0</v>
      </c>
    </row>
  </sheetData>
  <sheetProtection password="AEEC" sheet="1" objects="1" scenarios="1"/>
  <mergeCells count="1">
    <mergeCell ref="B4:G4"/>
  </mergeCells>
  <pageMargins left="0.51181102362204722" right="0.51181102362204722" top="0.74803149606299213" bottom="0.74803149606299213" header="0.31496062992125984" footer="0.31496062992125984"/>
  <pageSetup paperSize="9" orientation="portrait" useFirstPageNumber="1" r:id="rId1"/>
  <headerFooter>
    <oddFooter>Stran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zoomScaleNormal="100" zoomScaleSheetLayoutView="100" workbookViewId="0">
      <selection activeCell="C21" sqref="C21"/>
    </sheetView>
  </sheetViews>
  <sheetFormatPr defaultRowHeight="12.75"/>
  <cols>
    <col min="1" max="6" width="9.140625" style="66"/>
    <col min="7" max="7" width="7.28515625" style="66" customWidth="1"/>
    <col min="8" max="8" width="16.85546875" style="1" customWidth="1"/>
    <col min="9" max="16384" width="9.140625" style="66"/>
  </cols>
  <sheetData>
    <row r="3" spans="1:8" ht="15.75">
      <c r="B3" s="600" t="s">
        <v>51</v>
      </c>
      <c r="C3" s="600"/>
      <c r="D3" s="600"/>
      <c r="E3" s="600"/>
      <c r="F3" s="600"/>
      <c r="G3" s="600"/>
      <c r="H3" s="600"/>
    </row>
    <row r="7" spans="1:8" ht="15">
      <c r="A7" s="40" t="s">
        <v>40</v>
      </c>
      <c r="B7" s="39" t="s">
        <v>17</v>
      </c>
      <c r="H7" s="41">
        <f>'GO DELA'!F37</f>
        <v>0</v>
      </c>
    </row>
    <row r="9" spans="1:8" ht="15">
      <c r="A9" s="40" t="s">
        <v>42</v>
      </c>
      <c r="B9" s="39" t="s">
        <v>21</v>
      </c>
      <c r="H9" s="41">
        <f>'GO DELA'!F65</f>
        <v>0</v>
      </c>
    </row>
    <row r="11" spans="1:8" ht="15">
      <c r="A11" s="40" t="s">
        <v>48</v>
      </c>
      <c r="B11" s="39" t="s">
        <v>57</v>
      </c>
      <c r="H11" s="41">
        <f>'GO DELA'!F103</f>
        <v>0</v>
      </c>
    </row>
    <row r="13" spans="1:8" ht="15">
      <c r="A13" s="40" t="s">
        <v>43</v>
      </c>
      <c r="B13" s="39" t="s">
        <v>49</v>
      </c>
      <c r="H13" s="41">
        <f>'GO DELA'!F140</f>
        <v>0</v>
      </c>
    </row>
    <row r="15" spans="1:8" ht="15">
      <c r="A15" s="40" t="s">
        <v>45</v>
      </c>
      <c r="B15" s="39" t="s">
        <v>28</v>
      </c>
      <c r="H15" s="41">
        <f>'GO DELA'!F153</f>
        <v>0</v>
      </c>
    </row>
    <row r="17" spans="1:8" ht="15">
      <c r="A17" s="40" t="s">
        <v>46</v>
      </c>
      <c r="B17" s="39" t="s">
        <v>33</v>
      </c>
      <c r="H17" s="41">
        <f>'GO DELA'!F172</f>
        <v>0</v>
      </c>
    </row>
    <row r="19" spans="1:8" ht="15">
      <c r="A19" s="40" t="s">
        <v>56</v>
      </c>
      <c r="B19" s="42" t="s">
        <v>47</v>
      </c>
      <c r="C19" s="135"/>
      <c r="D19" s="135"/>
      <c r="E19" s="135"/>
      <c r="F19" s="135"/>
      <c r="G19" s="135"/>
      <c r="H19" s="43">
        <f>'GO DELA'!F205</f>
        <v>0</v>
      </c>
    </row>
    <row r="20" spans="1:8" ht="15">
      <c r="A20" s="40"/>
      <c r="B20" s="42"/>
      <c r="C20" s="135"/>
      <c r="D20" s="135"/>
      <c r="E20" s="135"/>
      <c r="F20" s="135"/>
      <c r="G20" s="135"/>
      <c r="H20" s="43"/>
    </row>
    <row r="21" spans="1:8" ht="15">
      <c r="A21" s="40" t="s">
        <v>67</v>
      </c>
      <c r="B21" s="42" t="s">
        <v>595</v>
      </c>
      <c r="C21" s="135"/>
      <c r="D21" s="135"/>
      <c r="E21" s="135"/>
      <c r="F21" s="135"/>
      <c r="G21" s="135"/>
      <c r="H21" s="43">
        <f>SUM(H7:H20)*0.1</f>
        <v>0</v>
      </c>
    </row>
    <row r="22" spans="1:8" ht="15">
      <c r="A22" s="40"/>
      <c r="B22" s="42"/>
      <c r="C22" s="135"/>
      <c r="D22" s="135"/>
      <c r="E22" s="135"/>
      <c r="F22" s="135"/>
      <c r="G22" s="135"/>
      <c r="H22" s="43"/>
    </row>
    <row r="23" spans="1:8" ht="3.75" customHeight="1">
      <c r="B23" s="136"/>
      <c r="C23" s="136"/>
      <c r="D23" s="136"/>
      <c r="E23" s="136"/>
      <c r="F23" s="136"/>
      <c r="G23" s="136"/>
      <c r="H23" s="45"/>
    </row>
    <row r="24" spans="1:8" ht="3.75" customHeight="1"/>
    <row r="25" spans="1:8" ht="15">
      <c r="F25" s="39" t="s">
        <v>50</v>
      </c>
      <c r="H25" s="43">
        <f>SUM(H7:H24)</f>
        <v>0</v>
      </c>
    </row>
  </sheetData>
  <sheetProtection password="AEEC" sheet="1" objects="1" scenarios="1"/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firstPageNumber="2" orientation="portrait" useFirstPageNumber="1" r:id="rId1"/>
  <headerFooter>
    <oddFooter>Stran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855"/>
  <sheetViews>
    <sheetView view="pageBreakPreview" topLeftCell="A199" zoomScaleNormal="100" zoomScaleSheetLayoutView="100" workbookViewId="0">
      <selection activeCell="F212" sqref="F212"/>
    </sheetView>
  </sheetViews>
  <sheetFormatPr defaultColWidth="9.140625" defaultRowHeight="12.75"/>
  <cols>
    <col min="1" max="1" width="4.5703125" style="2" customWidth="1"/>
    <col min="2" max="2" width="39.85546875" style="3" customWidth="1"/>
    <col min="3" max="3" width="4.7109375" style="48" bestFit="1" customWidth="1"/>
    <col min="4" max="4" width="10.140625" style="4" customWidth="1"/>
    <col min="5" max="5" width="10.28515625" style="18" bestFit="1" customWidth="1"/>
    <col min="6" max="6" width="13.140625" style="4" bestFit="1" customWidth="1"/>
    <col min="7" max="7" width="13.42578125" style="5" customWidth="1"/>
    <col min="8" max="8" width="4.85546875" style="5" bestFit="1" customWidth="1"/>
    <col min="9" max="9" width="6.85546875" style="5" bestFit="1" customWidth="1"/>
    <col min="10" max="10" width="8.140625" style="6" bestFit="1" customWidth="1"/>
    <col min="11" max="12" width="9.140625" style="6"/>
    <col min="13" max="13" width="9.140625" style="7"/>
    <col min="14" max="16384" width="9.140625" style="5"/>
  </cols>
  <sheetData>
    <row r="1" spans="1:13" s="9" customFormat="1" ht="12.75" customHeight="1">
      <c r="A1" s="197" t="s">
        <v>40</v>
      </c>
      <c r="B1" s="198" t="s">
        <v>17</v>
      </c>
      <c r="C1" s="199"/>
      <c r="D1" s="200"/>
      <c r="E1" s="8"/>
      <c r="F1" s="202"/>
      <c r="J1" s="10"/>
      <c r="K1" s="10"/>
      <c r="L1" s="10"/>
      <c r="M1" s="11"/>
    </row>
    <row r="2" spans="1:13" s="13" customFormat="1">
      <c r="A2" s="203"/>
      <c r="B2" s="204"/>
      <c r="C2" s="205"/>
      <c r="D2" s="206"/>
      <c r="E2" s="12"/>
      <c r="F2" s="206"/>
    </row>
    <row r="3" spans="1:13" s="13" customFormat="1" ht="38.25">
      <c r="A3" s="207" t="s">
        <v>0</v>
      </c>
      <c r="B3" s="208" t="s">
        <v>55</v>
      </c>
      <c r="C3" s="209" t="s">
        <v>44</v>
      </c>
      <c r="D3" s="210">
        <v>1</v>
      </c>
      <c r="E3" s="14">
        <v>0</v>
      </c>
      <c r="F3" s="210">
        <f>D3*E3</f>
        <v>0</v>
      </c>
    </row>
    <row r="4" spans="1:13" s="13" customFormat="1">
      <c r="A4" s="207"/>
      <c r="B4" s="208"/>
      <c r="C4" s="209"/>
      <c r="D4" s="210"/>
      <c r="E4" s="14"/>
      <c r="F4" s="210"/>
    </row>
    <row r="5" spans="1:13" s="13" customFormat="1" ht="38.25">
      <c r="A5" s="207" t="s">
        <v>1</v>
      </c>
      <c r="B5" s="211" t="s">
        <v>80</v>
      </c>
      <c r="C5" s="212" t="s">
        <v>15</v>
      </c>
      <c r="D5" s="213">
        <v>1</v>
      </c>
      <c r="E5" s="21">
        <v>0</v>
      </c>
      <c r="F5" s="210">
        <f>D5*E5</f>
        <v>0</v>
      </c>
    </row>
    <row r="6" spans="1:13" s="13" customFormat="1">
      <c r="A6" s="207"/>
      <c r="B6" s="208"/>
      <c r="C6" s="209"/>
      <c r="D6" s="210"/>
      <c r="E6" s="14"/>
      <c r="F6" s="210"/>
    </row>
    <row r="7" spans="1:13" s="13" customFormat="1" ht="76.5">
      <c r="A7" s="207" t="s">
        <v>2</v>
      </c>
      <c r="B7" s="211" t="s">
        <v>81</v>
      </c>
      <c r="C7" s="212" t="s">
        <v>15</v>
      </c>
      <c r="D7" s="213">
        <v>1</v>
      </c>
      <c r="E7" s="21">
        <v>0</v>
      </c>
      <c r="F7" s="210">
        <f>D7*E7</f>
        <v>0</v>
      </c>
    </row>
    <row r="8" spans="1:13" s="13" customFormat="1">
      <c r="A8" s="207"/>
      <c r="B8" s="208"/>
      <c r="C8" s="209"/>
      <c r="D8" s="210"/>
      <c r="E8" s="14"/>
      <c r="F8" s="210"/>
    </row>
    <row r="9" spans="1:13" s="13" customFormat="1" ht="27" customHeight="1">
      <c r="A9" s="207" t="s">
        <v>3</v>
      </c>
      <c r="B9" s="214" t="s">
        <v>82</v>
      </c>
      <c r="C9" s="212" t="s">
        <v>41</v>
      </c>
      <c r="D9" s="210">
        <v>20</v>
      </c>
      <c r="E9" s="14">
        <v>0</v>
      </c>
      <c r="F9" s="210">
        <f>D9*E9</f>
        <v>0</v>
      </c>
    </row>
    <row r="10" spans="1:13" s="13" customFormat="1">
      <c r="A10" s="207"/>
      <c r="B10" s="208"/>
      <c r="C10" s="209"/>
      <c r="D10" s="210"/>
      <c r="E10" s="14"/>
      <c r="F10" s="210"/>
    </row>
    <row r="11" spans="1:13" s="13" customFormat="1" ht="51">
      <c r="A11" s="207" t="s">
        <v>4</v>
      </c>
      <c r="B11" s="211" t="s">
        <v>85</v>
      </c>
      <c r="C11" s="212" t="s">
        <v>23</v>
      </c>
      <c r="D11" s="210">
        <v>10.8</v>
      </c>
      <c r="E11" s="14">
        <v>0</v>
      </c>
      <c r="F11" s="210">
        <f>D11*E11</f>
        <v>0</v>
      </c>
    </row>
    <row r="12" spans="1:13" s="13" customFormat="1">
      <c r="A12" s="207"/>
      <c r="B12" s="208"/>
      <c r="C12" s="209"/>
      <c r="D12" s="210"/>
      <c r="E12" s="14"/>
      <c r="F12" s="210"/>
    </row>
    <row r="13" spans="1:13" s="13" customFormat="1" ht="51">
      <c r="A13" s="207" t="s">
        <v>5</v>
      </c>
      <c r="B13" s="211" t="s">
        <v>84</v>
      </c>
      <c r="C13" s="212" t="s">
        <v>44</v>
      </c>
      <c r="D13" s="210">
        <v>1</v>
      </c>
      <c r="E13" s="14">
        <v>0</v>
      </c>
      <c r="F13" s="210">
        <f>E13*D13</f>
        <v>0</v>
      </c>
    </row>
    <row r="14" spans="1:13" s="13" customFormat="1">
      <c r="A14" s="207"/>
      <c r="B14" s="208"/>
      <c r="C14" s="209"/>
      <c r="D14" s="210"/>
      <c r="E14" s="14"/>
      <c r="F14" s="210"/>
    </row>
    <row r="15" spans="1:13" s="13" customFormat="1" ht="51">
      <c r="A15" s="207" t="s">
        <v>6</v>
      </c>
      <c r="B15" s="211" t="s">
        <v>87</v>
      </c>
      <c r="C15" s="212" t="s">
        <v>44</v>
      </c>
      <c r="D15" s="210">
        <v>1</v>
      </c>
      <c r="E15" s="14">
        <v>0</v>
      </c>
      <c r="F15" s="210">
        <f>E15*D15</f>
        <v>0</v>
      </c>
    </row>
    <row r="16" spans="1:13" s="13" customFormat="1">
      <c r="A16" s="207"/>
      <c r="B16" s="208"/>
      <c r="C16" s="209"/>
      <c r="D16" s="210"/>
      <c r="E16" s="14"/>
      <c r="F16" s="210"/>
    </row>
    <row r="17" spans="1:6" s="13" customFormat="1" ht="38.25">
      <c r="A17" s="207" t="s">
        <v>7</v>
      </c>
      <c r="B17" s="214" t="s">
        <v>88</v>
      </c>
      <c r="C17" s="212" t="s">
        <v>18</v>
      </c>
      <c r="D17" s="210">
        <v>2.5</v>
      </c>
      <c r="E17" s="14">
        <v>0</v>
      </c>
      <c r="F17" s="210">
        <f>D17*E17</f>
        <v>0</v>
      </c>
    </row>
    <row r="18" spans="1:6" s="13" customFormat="1">
      <c r="A18" s="207"/>
      <c r="B18" s="208"/>
      <c r="C18" s="209"/>
      <c r="D18" s="210"/>
      <c r="E18" s="14"/>
      <c r="F18" s="210"/>
    </row>
    <row r="19" spans="1:6" s="13" customFormat="1" ht="27.75" customHeight="1">
      <c r="A19" s="207" t="s">
        <v>8</v>
      </c>
      <c r="B19" s="214" t="s">
        <v>89</v>
      </c>
      <c r="C19" s="212" t="s">
        <v>18</v>
      </c>
      <c r="D19" s="210">
        <v>2.5</v>
      </c>
      <c r="E19" s="14">
        <v>0</v>
      </c>
      <c r="F19" s="210">
        <f>D19*E19</f>
        <v>0</v>
      </c>
    </row>
    <row r="20" spans="1:6" s="13" customFormat="1">
      <c r="A20" s="207"/>
      <c r="B20" s="208"/>
      <c r="C20" s="209"/>
      <c r="D20" s="210"/>
      <c r="E20" s="14"/>
      <c r="F20" s="210"/>
    </row>
    <row r="21" spans="1:6" s="13" customFormat="1" ht="51">
      <c r="A21" s="207" t="s">
        <v>9</v>
      </c>
      <c r="B21" s="214" t="s">
        <v>90</v>
      </c>
      <c r="C21" s="212" t="s">
        <v>18</v>
      </c>
      <c r="D21" s="210">
        <v>80.400000000000006</v>
      </c>
      <c r="E21" s="14">
        <v>0</v>
      </c>
      <c r="F21" s="210">
        <f>D21*E21</f>
        <v>0</v>
      </c>
    </row>
    <row r="22" spans="1:6" s="13" customFormat="1">
      <c r="A22" s="207"/>
      <c r="B22" s="208"/>
      <c r="C22" s="209"/>
      <c r="D22" s="210"/>
      <c r="E22" s="14"/>
      <c r="F22" s="210"/>
    </row>
    <row r="23" spans="1:6" s="13" customFormat="1" ht="51">
      <c r="A23" s="207" t="s">
        <v>10</v>
      </c>
      <c r="B23" s="214" t="s">
        <v>91</v>
      </c>
      <c r="C23" s="212" t="s">
        <v>18</v>
      </c>
      <c r="D23" s="210">
        <v>171</v>
      </c>
      <c r="E23" s="14">
        <v>0</v>
      </c>
      <c r="F23" s="210">
        <f>D23*E23</f>
        <v>0</v>
      </c>
    </row>
    <row r="24" spans="1:6" s="13" customFormat="1">
      <c r="A24" s="207"/>
      <c r="B24" s="208"/>
      <c r="C24" s="209"/>
      <c r="D24" s="210"/>
      <c r="E24" s="14"/>
      <c r="F24" s="210"/>
    </row>
    <row r="25" spans="1:6" s="13" customFormat="1" ht="38.25">
      <c r="A25" s="207" t="s">
        <v>11</v>
      </c>
      <c r="B25" s="215" t="s">
        <v>86</v>
      </c>
      <c r="C25" s="216"/>
      <c r="D25" s="217"/>
      <c r="E25" s="18"/>
      <c r="F25" s="213"/>
    </row>
    <row r="26" spans="1:6" s="13" customFormat="1">
      <c r="A26" s="207"/>
      <c r="B26" s="215" t="s">
        <v>77</v>
      </c>
      <c r="C26" s="216" t="s">
        <v>14</v>
      </c>
      <c r="D26" s="217">
        <v>50</v>
      </c>
      <c r="E26" s="18">
        <v>0</v>
      </c>
      <c r="F26" s="213">
        <f>D26*E26</f>
        <v>0</v>
      </c>
    </row>
    <row r="27" spans="1:6" s="13" customFormat="1">
      <c r="A27" s="207"/>
      <c r="B27" s="215" t="s">
        <v>78</v>
      </c>
      <c r="C27" s="216" t="s">
        <v>14</v>
      </c>
      <c r="D27" s="217">
        <v>50</v>
      </c>
      <c r="E27" s="18">
        <v>0</v>
      </c>
      <c r="F27" s="213">
        <f>D27*E27</f>
        <v>0</v>
      </c>
    </row>
    <row r="28" spans="1:6" s="13" customFormat="1">
      <c r="A28" s="207"/>
      <c r="B28" s="215"/>
      <c r="C28" s="216"/>
      <c r="D28" s="217"/>
      <c r="E28" s="18"/>
      <c r="F28" s="213"/>
    </row>
    <row r="29" spans="1:6" ht="38.25">
      <c r="A29" s="218" t="s">
        <v>12</v>
      </c>
      <c r="B29" s="219" t="s">
        <v>92</v>
      </c>
      <c r="C29" s="212" t="s">
        <v>41</v>
      </c>
      <c r="D29" s="213">
        <v>65</v>
      </c>
      <c r="E29" s="21">
        <v>0</v>
      </c>
      <c r="F29" s="210">
        <f>D29*E29</f>
        <v>0</v>
      </c>
    </row>
    <row r="30" spans="1:6">
      <c r="A30" s="218"/>
      <c r="B30" s="219"/>
      <c r="C30" s="212"/>
      <c r="D30" s="213"/>
      <c r="E30" s="21"/>
      <c r="F30" s="210"/>
    </row>
    <row r="31" spans="1:6" ht="38.25">
      <c r="A31" s="218" t="s">
        <v>16</v>
      </c>
      <c r="B31" s="219" t="s">
        <v>93</v>
      </c>
      <c r="C31" s="212" t="s">
        <v>41</v>
      </c>
      <c r="D31" s="213">
        <v>15</v>
      </c>
      <c r="E31" s="21">
        <v>0</v>
      </c>
      <c r="F31" s="210">
        <f>D31*E31</f>
        <v>0</v>
      </c>
    </row>
    <row r="32" spans="1:6">
      <c r="A32" s="218"/>
      <c r="B32" s="219"/>
      <c r="C32" s="212"/>
      <c r="D32" s="213"/>
      <c r="E32" s="21"/>
      <c r="F32" s="210"/>
    </row>
    <row r="33" spans="1:115" ht="25.5">
      <c r="A33" s="218" t="s">
        <v>64</v>
      </c>
      <c r="B33" s="219" t="s">
        <v>94</v>
      </c>
      <c r="C33" s="212" t="s">
        <v>15</v>
      </c>
      <c r="D33" s="213">
        <v>1</v>
      </c>
      <c r="E33" s="21">
        <v>0</v>
      </c>
      <c r="F33" s="210">
        <f>D33*E33</f>
        <v>0</v>
      </c>
    </row>
    <row r="34" spans="1:115">
      <c r="A34" s="218"/>
      <c r="B34" s="219"/>
      <c r="C34" s="212"/>
      <c r="D34" s="213"/>
      <c r="E34" s="21"/>
      <c r="F34" s="210"/>
    </row>
    <row r="35" spans="1:115" ht="25.5">
      <c r="A35" s="218" t="s">
        <v>65</v>
      </c>
      <c r="B35" s="219" t="s">
        <v>83</v>
      </c>
      <c r="C35" s="212"/>
      <c r="D35" s="213"/>
      <c r="E35" s="21"/>
      <c r="F35" s="210">
        <f>SUM(F3:F33)*0.07</f>
        <v>0</v>
      </c>
    </row>
    <row r="36" spans="1:115">
      <c r="A36" s="220"/>
      <c r="B36" s="208"/>
      <c r="C36" s="209"/>
      <c r="D36" s="210"/>
      <c r="E36" s="14"/>
      <c r="F36" s="210"/>
    </row>
    <row r="37" spans="1:115" ht="13.5" thickBot="1">
      <c r="A37" s="221" t="s">
        <v>40</v>
      </c>
      <c r="B37" s="222" t="s">
        <v>19</v>
      </c>
      <c r="C37" s="223" t="s">
        <v>20</v>
      </c>
      <c r="D37" s="224"/>
      <c r="E37" s="15"/>
      <c r="F37" s="225">
        <f>SUM(F3:F36)</f>
        <v>0</v>
      </c>
    </row>
    <row r="38" spans="1:115" s="9" customFormat="1" ht="12.75" customHeight="1" thickTop="1">
      <c r="A38" s="226"/>
      <c r="B38" s="227"/>
      <c r="C38" s="216"/>
      <c r="D38" s="217"/>
      <c r="E38" s="18"/>
      <c r="F38" s="217"/>
      <c r="J38" s="10"/>
      <c r="K38" s="10"/>
      <c r="L38" s="10"/>
      <c r="M38" s="11"/>
    </row>
    <row r="39" spans="1:115" s="9" customFormat="1" ht="12.75" customHeight="1">
      <c r="A39" s="226"/>
      <c r="B39" s="227"/>
      <c r="C39" s="216"/>
      <c r="D39" s="217"/>
      <c r="E39" s="18"/>
      <c r="F39" s="217"/>
      <c r="J39" s="10"/>
      <c r="K39" s="10"/>
      <c r="L39" s="10"/>
      <c r="M39" s="11"/>
    </row>
    <row r="40" spans="1:115" s="9" customFormat="1" ht="12.75" customHeight="1">
      <c r="A40" s="226"/>
      <c r="B40" s="227"/>
      <c r="C40" s="216"/>
      <c r="D40" s="217"/>
      <c r="E40" s="18"/>
      <c r="F40" s="217"/>
      <c r="J40" s="10"/>
      <c r="K40" s="10"/>
      <c r="L40" s="10"/>
      <c r="M40" s="11"/>
    </row>
    <row r="41" spans="1:115">
      <c r="A41" s="197" t="s">
        <v>42</v>
      </c>
      <c r="B41" s="198" t="s">
        <v>21</v>
      </c>
      <c r="C41" s="199"/>
      <c r="D41" s="200"/>
      <c r="E41" s="8"/>
      <c r="F41" s="202"/>
    </row>
    <row r="42" spans="1:115" s="7" customFormat="1">
      <c r="A42" s="226"/>
      <c r="B42" s="227"/>
      <c r="C42" s="216"/>
      <c r="D42" s="217"/>
      <c r="E42" s="17"/>
      <c r="F42" s="229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20"/>
      <c r="DH42" s="20"/>
      <c r="DI42" s="20"/>
      <c r="DJ42" s="20"/>
      <c r="DK42" s="20"/>
    </row>
    <row r="43" spans="1:115" s="7" customFormat="1" ht="51">
      <c r="A43" s="226"/>
      <c r="B43" s="230" t="s">
        <v>22</v>
      </c>
      <c r="C43" s="216"/>
      <c r="D43" s="217"/>
      <c r="E43" s="17"/>
      <c r="F43" s="229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20"/>
      <c r="DH43" s="20"/>
      <c r="DI43" s="20"/>
      <c r="DJ43" s="20"/>
      <c r="DK43" s="20"/>
    </row>
    <row r="44" spans="1:115" s="7" customFormat="1">
      <c r="A44" s="226"/>
      <c r="B44" s="215"/>
      <c r="C44" s="216"/>
      <c r="D44" s="217"/>
      <c r="E44" s="18"/>
      <c r="F44" s="217"/>
      <c r="G44" s="1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20"/>
      <c r="DH44" s="20"/>
      <c r="DI44" s="20"/>
      <c r="DJ44" s="20"/>
      <c r="DK44" s="20"/>
    </row>
    <row r="45" spans="1:115" s="7" customFormat="1" ht="51">
      <c r="A45" s="226" t="s">
        <v>0</v>
      </c>
      <c r="B45" s="215" t="s">
        <v>95</v>
      </c>
      <c r="C45" s="216" t="s">
        <v>44</v>
      </c>
      <c r="D45" s="217">
        <v>1</v>
      </c>
      <c r="E45" s="18">
        <v>0</v>
      </c>
      <c r="F45" s="217">
        <f>D45*E45</f>
        <v>0</v>
      </c>
      <c r="G45" s="1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20"/>
      <c r="DH45" s="20"/>
      <c r="DI45" s="20"/>
      <c r="DJ45" s="20"/>
      <c r="DK45" s="20"/>
    </row>
    <row r="46" spans="1:115" s="7" customFormat="1">
      <c r="A46" s="226"/>
      <c r="B46" s="215"/>
      <c r="C46" s="216"/>
      <c r="D46" s="217"/>
      <c r="E46" s="18"/>
      <c r="F46" s="217"/>
      <c r="G46" s="1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20"/>
      <c r="DH46" s="20"/>
      <c r="DI46" s="20"/>
      <c r="DJ46" s="20"/>
      <c r="DK46" s="20"/>
    </row>
    <row r="47" spans="1:115" s="7" customFormat="1" ht="38.25">
      <c r="A47" s="226" t="s">
        <v>1</v>
      </c>
      <c r="B47" s="215" t="s">
        <v>96</v>
      </c>
      <c r="C47" s="212" t="s">
        <v>18</v>
      </c>
      <c r="D47" s="210">
        <v>5.7</v>
      </c>
      <c r="E47" s="14">
        <v>0</v>
      </c>
      <c r="F47" s="210">
        <f>D47*E47</f>
        <v>0</v>
      </c>
      <c r="G47" s="1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20"/>
      <c r="DH47" s="20"/>
      <c r="DI47" s="20"/>
      <c r="DJ47" s="20"/>
      <c r="DK47" s="20"/>
    </row>
    <row r="48" spans="1:115" s="7" customFormat="1">
      <c r="A48" s="226"/>
      <c r="B48" s="215"/>
      <c r="C48" s="216"/>
      <c r="D48" s="217"/>
      <c r="E48" s="18"/>
      <c r="F48" s="217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20"/>
      <c r="DH48" s="20"/>
      <c r="DI48" s="20"/>
      <c r="DJ48" s="20"/>
      <c r="DK48" s="20"/>
    </row>
    <row r="49" spans="1:115" s="7" customFormat="1" ht="38.25">
      <c r="A49" s="226" t="s">
        <v>2</v>
      </c>
      <c r="B49" s="215" t="s">
        <v>98</v>
      </c>
      <c r="C49" s="216" t="s">
        <v>15</v>
      </c>
      <c r="D49" s="217">
        <v>1</v>
      </c>
      <c r="E49" s="18">
        <v>0</v>
      </c>
      <c r="F49" s="217">
        <f>D49*E49</f>
        <v>0</v>
      </c>
      <c r="G49" s="1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20"/>
      <c r="DH49" s="20"/>
      <c r="DI49" s="20"/>
      <c r="DJ49" s="20"/>
      <c r="DK49" s="20"/>
    </row>
    <row r="50" spans="1:115" s="7" customFormat="1">
      <c r="A50" s="226"/>
      <c r="B50" s="215"/>
      <c r="C50" s="216"/>
      <c r="D50" s="217"/>
      <c r="E50" s="18"/>
      <c r="F50" s="217"/>
      <c r="G50" s="1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20"/>
      <c r="DH50" s="20"/>
      <c r="DI50" s="20"/>
      <c r="DJ50" s="20"/>
      <c r="DK50" s="20"/>
    </row>
    <row r="51" spans="1:115" s="7" customFormat="1" ht="38.25">
      <c r="A51" s="226" t="s">
        <v>3</v>
      </c>
      <c r="B51" s="215" t="s">
        <v>97</v>
      </c>
      <c r="C51" s="216" t="s">
        <v>15</v>
      </c>
      <c r="D51" s="217">
        <v>1</v>
      </c>
      <c r="E51" s="18">
        <v>0</v>
      </c>
      <c r="F51" s="217">
        <f>D51*E51</f>
        <v>0</v>
      </c>
      <c r="G51" s="1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20"/>
      <c r="DH51" s="20"/>
      <c r="DI51" s="20"/>
      <c r="DJ51" s="20"/>
      <c r="DK51" s="20"/>
    </row>
    <row r="52" spans="1:115" s="7" customFormat="1">
      <c r="A52" s="226"/>
      <c r="B52" s="215"/>
      <c r="C52" s="216"/>
      <c r="D52" s="217"/>
      <c r="E52" s="18"/>
      <c r="F52" s="217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20"/>
      <c r="DH52" s="20"/>
      <c r="DI52" s="20"/>
      <c r="DJ52" s="20"/>
      <c r="DK52" s="20"/>
    </row>
    <row r="53" spans="1:115" s="7" customFormat="1" ht="38.25">
      <c r="A53" s="226" t="s">
        <v>4</v>
      </c>
      <c r="B53" s="215" t="s">
        <v>99</v>
      </c>
      <c r="C53" s="212" t="s">
        <v>18</v>
      </c>
      <c r="D53" s="210">
        <v>15</v>
      </c>
      <c r="E53" s="14">
        <v>0</v>
      </c>
      <c r="F53" s="210">
        <f>D53*E53</f>
        <v>0</v>
      </c>
      <c r="G53" s="1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20"/>
      <c r="DH53" s="20"/>
      <c r="DI53" s="20"/>
      <c r="DJ53" s="20"/>
      <c r="DK53" s="20"/>
    </row>
    <row r="54" spans="1:115" s="7" customFormat="1">
      <c r="A54" s="226"/>
      <c r="B54" s="215"/>
      <c r="C54" s="216"/>
      <c r="D54" s="217"/>
      <c r="E54" s="18"/>
      <c r="F54" s="217"/>
      <c r="G54" s="1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20"/>
      <c r="DH54" s="20"/>
      <c r="DI54" s="20"/>
      <c r="DJ54" s="20"/>
      <c r="DK54" s="20"/>
    </row>
    <row r="55" spans="1:115" s="7" customFormat="1" ht="25.5">
      <c r="A55" s="226" t="s">
        <v>5</v>
      </c>
      <c r="B55" s="215" t="s">
        <v>100</v>
      </c>
      <c r="C55" s="212" t="s">
        <v>18</v>
      </c>
      <c r="D55" s="210">
        <v>32</v>
      </c>
      <c r="E55" s="14">
        <v>0</v>
      </c>
      <c r="F55" s="210">
        <f>D55*E55</f>
        <v>0</v>
      </c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20"/>
      <c r="DH55" s="20"/>
      <c r="DI55" s="20"/>
      <c r="DJ55" s="20"/>
      <c r="DK55" s="20"/>
    </row>
    <row r="56" spans="1:115" s="7" customFormat="1">
      <c r="A56" s="226"/>
      <c r="B56" s="215"/>
      <c r="C56" s="216"/>
      <c r="D56" s="217"/>
      <c r="E56" s="18"/>
      <c r="F56" s="217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20"/>
      <c r="DH56" s="20"/>
      <c r="DI56" s="20"/>
      <c r="DJ56" s="20"/>
      <c r="DK56" s="20"/>
    </row>
    <row r="57" spans="1:115" s="7" customFormat="1" ht="38.25">
      <c r="A57" s="226" t="s">
        <v>6</v>
      </c>
      <c r="B57" s="215" t="s">
        <v>134</v>
      </c>
      <c r="C57" s="212" t="s">
        <v>23</v>
      </c>
      <c r="D57" s="210">
        <v>2.1</v>
      </c>
      <c r="E57" s="14">
        <v>0</v>
      </c>
      <c r="F57" s="210">
        <f>D57*E57</f>
        <v>0</v>
      </c>
      <c r="G57" s="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20"/>
      <c r="DH57" s="20"/>
      <c r="DI57" s="20"/>
      <c r="DJ57" s="20"/>
      <c r="DK57" s="20"/>
    </row>
    <row r="58" spans="1:115" s="7" customFormat="1">
      <c r="A58" s="226"/>
      <c r="B58" s="215"/>
      <c r="C58" s="216"/>
      <c r="D58" s="217"/>
      <c r="E58" s="18"/>
      <c r="F58" s="217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20"/>
      <c r="DH58" s="20"/>
      <c r="DI58" s="20"/>
      <c r="DJ58" s="20"/>
      <c r="DK58" s="20"/>
    </row>
    <row r="59" spans="1:115" s="7" customFormat="1" ht="52.5">
      <c r="A59" s="218" t="s">
        <v>7</v>
      </c>
      <c r="B59" s="231" t="s">
        <v>103</v>
      </c>
      <c r="C59" s="216" t="s">
        <v>18</v>
      </c>
      <c r="D59" s="213">
        <v>160</v>
      </c>
      <c r="E59" s="21">
        <v>0</v>
      </c>
      <c r="F59" s="213">
        <f>D59*E59</f>
        <v>0</v>
      </c>
      <c r="G59" s="5"/>
      <c r="H59" s="5"/>
      <c r="I59" s="5"/>
      <c r="J59" s="6"/>
      <c r="K59" s="6"/>
      <c r="L59" s="6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</row>
    <row r="60" spans="1:115" s="7" customFormat="1">
      <c r="A60" s="218"/>
      <c r="B60" s="231"/>
      <c r="C60" s="216"/>
      <c r="D60" s="213"/>
      <c r="E60" s="21"/>
      <c r="F60" s="213"/>
      <c r="G60" s="5"/>
      <c r="H60" s="5"/>
      <c r="I60" s="5"/>
      <c r="J60" s="6"/>
      <c r="K60" s="6"/>
      <c r="L60" s="6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</row>
    <row r="61" spans="1:115" s="7" customFormat="1" ht="51">
      <c r="A61" s="226" t="s">
        <v>8</v>
      </c>
      <c r="B61" s="215" t="s">
        <v>101</v>
      </c>
      <c r="C61" s="216"/>
      <c r="D61" s="217"/>
      <c r="E61" s="18"/>
      <c r="F61" s="213"/>
      <c r="G61" s="5"/>
      <c r="H61" s="5"/>
      <c r="I61" s="5"/>
      <c r="J61" s="6"/>
      <c r="K61" s="6"/>
      <c r="L61" s="6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</row>
    <row r="62" spans="1:115" s="7" customFormat="1">
      <c r="A62" s="226"/>
      <c r="B62" s="215" t="s">
        <v>77</v>
      </c>
      <c r="C62" s="216" t="s">
        <v>14</v>
      </c>
      <c r="D62" s="217">
        <v>50</v>
      </c>
      <c r="E62" s="18">
        <v>0</v>
      </c>
      <c r="F62" s="213">
        <f>D62*E62</f>
        <v>0</v>
      </c>
      <c r="G62" s="5"/>
      <c r="H62" s="5"/>
      <c r="I62" s="5"/>
      <c r="J62" s="6"/>
      <c r="K62" s="6"/>
      <c r="L62" s="6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</row>
    <row r="63" spans="1:115" s="7" customFormat="1">
      <c r="A63" s="226"/>
      <c r="B63" s="215" t="s">
        <v>78</v>
      </c>
      <c r="C63" s="216" t="s">
        <v>14</v>
      </c>
      <c r="D63" s="217">
        <v>50</v>
      </c>
      <c r="E63" s="18">
        <v>0</v>
      </c>
      <c r="F63" s="213">
        <f>D63*E63</f>
        <v>0</v>
      </c>
      <c r="G63" s="5"/>
      <c r="H63" s="5"/>
      <c r="I63" s="5"/>
      <c r="J63" s="6"/>
      <c r="K63" s="6"/>
      <c r="L63" s="6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</row>
    <row r="64" spans="1:115">
      <c r="A64" s="226"/>
      <c r="B64" s="227"/>
      <c r="C64" s="216"/>
      <c r="D64" s="217"/>
      <c r="E64" s="17"/>
      <c r="F64" s="229"/>
      <c r="G64" s="22"/>
    </row>
    <row r="65" spans="1:13" ht="13.5" thickBot="1">
      <c r="A65" s="232" t="s">
        <v>42</v>
      </c>
      <c r="B65" s="233" t="s">
        <v>24</v>
      </c>
      <c r="C65" s="234" t="s">
        <v>20</v>
      </c>
      <c r="D65" s="235"/>
      <c r="E65" s="23"/>
      <c r="F65" s="225">
        <f>SUM(F45:F64)</f>
        <v>0</v>
      </c>
      <c r="G65" s="22"/>
    </row>
    <row r="66" spans="1:13" ht="13.5" thickTop="1">
      <c r="A66" s="236"/>
      <c r="B66" s="237"/>
      <c r="C66" s="238"/>
      <c r="D66" s="239"/>
      <c r="E66" s="24"/>
      <c r="F66" s="240"/>
      <c r="G66" s="22"/>
    </row>
    <row r="67" spans="1:13" s="137" customFormat="1" ht="12.75" customHeight="1">
      <c r="A67" s="201" t="s">
        <v>48</v>
      </c>
      <c r="B67" s="241" t="s">
        <v>57</v>
      </c>
      <c r="C67" s="199"/>
      <c r="D67" s="201"/>
      <c r="E67" s="8"/>
      <c r="F67" s="242"/>
    </row>
    <row r="68" spans="1:13">
      <c r="A68" s="201"/>
      <c r="B68" s="241"/>
      <c r="C68" s="199"/>
      <c r="D68" s="201"/>
      <c r="E68" s="8"/>
      <c r="F68" s="242"/>
      <c r="J68" s="5"/>
      <c r="K68" s="5"/>
      <c r="L68" s="5"/>
      <c r="M68" s="5"/>
    </row>
    <row r="69" spans="1:13" ht="25.5">
      <c r="A69" s="218" t="s">
        <v>0</v>
      </c>
      <c r="B69" s="231" t="s">
        <v>657</v>
      </c>
      <c r="C69" s="216" t="s">
        <v>18</v>
      </c>
      <c r="D69" s="213">
        <v>238</v>
      </c>
      <c r="E69" s="21">
        <v>0</v>
      </c>
      <c r="F69" s="213">
        <f>D69*E69</f>
        <v>0</v>
      </c>
      <c r="G69" s="19"/>
      <c r="J69" s="5"/>
      <c r="K69" s="5"/>
      <c r="L69" s="5"/>
      <c r="M69" s="5"/>
    </row>
    <row r="70" spans="1:13" ht="14.25">
      <c r="A70" s="218"/>
      <c r="B70" s="243"/>
      <c r="C70" s="244"/>
      <c r="D70" s="245"/>
      <c r="E70" s="324"/>
      <c r="F70" s="245"/>
      <c r="G70" s="19"/>
      <c r="J70" s="5"/>
      <c r="K70" s="5"/>
      <c r="L70" s="5"/>
      <c r="M70" s="5"/>
    </row>
    <row r="71" spans="1:13" ht="25.5">
      <c r="A71" s="218" t="s">
        <v>1</v>
      </c>
      <c r="B71" s="231" t="s">
        <v>71</v>
      </c>
      <c r="C71" s="216" t="s">
        <v>18</v>
      </c>
      <c r="D71" s="213">
        <v>238</v>
      </c>
      <c r="E71" s="21">
        <v>0</v>
      </c>
      <c r="F71" s="213">
        <f>D71*E71</f>
        <v>0</v>
      </c>
      <c r="G71" s="19"/>
      <c r="J71" s="5"/>
      <c r="K71" s="5"/>
      <c r="L71" s="5"/>
      <c r="M71" s="5"/>
    </row>
    <row r="72" spans="1:13" ht="14.25">
      <c r="A72" s="218"/>
      <c r="B72" s="243"/>
      <c r="C72" s="244"/>
      <c r="D72" s="245"/>
      <c r="E72" s="324"/>
      <c r="F72" s="245"/>
      <c r="G72" s="19"/>
      <c r="J72" s="5"/>
      <c r="K72" s="5"/>
      <c r="L72" s="5"/>
      <c r="M72" s="5"/>
    </row>
    <row r="73" spans="1:13" ht="25.5">
      <c r="A73" s="218" t="s">
        <v>2</v>
      </c>
      <c r="B73" s="231" t="s">
        <v>72</v>
      </c>
      <c r="C73" s="216" t="s">
        <v>15</v>
      </c>
      <c r="D73" s="213">
        <v>1</v>
      </c>
      <c r="E73" s="21">
        <v>0</v>
      </c>
      <c r="F73" s="213">
        <f>D73*E73</f>
        <v>0</v>
      </c>
      <c r="G73" s="19"/>
      <c r="J73" s="5"/>
      <c r="K73" s="5"/>
      <c r="L73" s="5"/>
      <c r="M73" s="5"/>
    </row>
    <row r="74" spans="1:13">
      <c r="A74" s="218"/>
      <c r="B74" s="246"/>
      <c r="C74" s="212"/>
      <c r="D74" s="213"/>
      <c r="E74" s="21"/>
      <c r="F74" s="213"/>
      <c r="G74" s="19"/>
      <c r="J74" s="5"/>
      <c r="K74" s="5"/>
      <c r="L74" s="5"/>
      <c r="M74" s="5"/>
    </row>
    <row r="75" spans="1:13" ht="38.25">
      <c r="A75" s="218" t="s">
        <v>3</v>
      </c>
      <c r="B75" s="246" t="s">
        <v>658</v>
      </c>
      <c r="C75" s="212" t="s">
        <v>15</v>
      </c>
      <c r="D75" s="213">
        <v>1</v>
      </c>
      <c r="E75" s="21">
        <v>0</v>
      </c>
      <c r="F75" s="213">
        <f t="shared" ref="F75" si="0">D75*E75</f>
        <v>0</v>
      </c>
      <c r="G75" s="19"/>
      <c r="J75" s="5"/>
      <c r="K75" s="5"/>
      <c r="L75" s="5"/>
      <c r="M75" s="5"/>
    </row>
    <row r="76" spans="1:13">
      <c r="A76" s="218"/>
      <c r="B76" s="246"/>
      <c r="C76" s="212"/>
      <c r="D76" s="213"/>
      <c r="E76" s="21"/>
      <c r="F76" s="213"/>
      <c r="G76" s="19"/>
      <c r="J76" s="5"/>
      <c r="K76" s="5"/>
      <c r="L76" s="5"/>
      <c r="M76" s="5"/>
    </row>
    <row r="77" spans="1:13" ht="25.5">
      <c r="A77" s="218" t="s">
        <v>4</v>
      </c>
      <c r="B77" s="231" t="s">
        <v>105</v>
      </c>
      <c r="C77" s="216" t="s">
        <v>18</v>
      </c>
      <c r="D77" s="213">
        <v>238</v>
      </c>
      <c r="E77" s="21">
        <v>0</v>
      </c>
      <c r="F77" s="213">
        <f>+D77*E77</f>
        <v>0</v>
      </c>
      <c r="G77" s="19"/>
      <c r="J77" s="5"/>
      <c r="K77" s="5"/>
      <c r="L77" s="5"/>
      <c r="M77" s="5"/>
    </row>
    <row r="78" spans="1:13">
      <c r="A78" s="218"/>
      <c r="B78" s="246"/>
      <c r="C78" s="212"/>
      <c r="D78" s="213"/>
      <c r="E78" s="21"/>
      <c r="F78" s="213"/>
      <c r="G78" s="19"/>
      <c r="J78" s="5"/>
      <c r="K78" s="5"/>
      <c r="L78" s="5"/>
      <c r="M78" s="5"/>
    </row>
    <row r="79" spans="1:13" ht="25.5">
      <c r="A79" s="218" t="s">
        <v>5</v>
      </c>
      <c r="B79" s="231" t="s">
        <v>104</v>
      </c>
      <c r="C79" s="216" t="s">
        <v>18</v>
      </c>
      <c r="D79" s="213">
        <v>238</v>
      </c>
      <c r="E79" s="21">
        <v>0</v>
      </c>
      <c r="F79" s="213">
        <f>+D79*E79</f>
        <v>0</v>
      </c>
      <c r="G79" s="19"/>
      <c r="J79" s="5"/>
      <c r="K79" s="5"/>
      <c r="L79" s="5"/>
      <c r="M79" s="5"/>
    </row>
    <row r="80" spans="1:13">
      <c r="A80" s="218"/>
      <c r="B80" s="246"/>
      <c r="C80" s="212"/>
      <c r="D80" s="213"/>
      <c r="E80" s="21"/>
      <c r="F80" s="213"/>
      <c r="G80" s="19"/>
      <c r="J80" s="5"/>
      <c r="K80" s="5"/>
      <c r="L80" s="5"/>
      <c r="M80" s="5"/>
    </row>
    <row r="81" spans="1:13" ht="14.25">
      <c r="A81" s="218" t="s">
        <v>7</v>
      </c>
      <c r="B81" s="231" t="s">
        <v>106</v>
      </c>
      <c r="C81" s="216" t="s">
        <v>23</v>
      </c>
      <c r="D81" s="213">
        <v>17.7</v>
      </c>
      <c r="E81" s="21">
        <v>0</v>
      </c>
      <c r="F81" s="213">
        <f>+D810*E81</f>
        <v>0</v>
      </c>
      <c r="G81" s="19"/>
      <c r="J81" s="5"/>
      <c r="K81" s="5"/>
      <c r="L81" s="5"/>
      <c r="M81" s="5"/>
    </row>
    <row r="82" spans="1:13">
      <c r="A82" s="218"/>
      <c r="B82" s="246"/>
      <c r="C82" s="212"/>
      <c r="D82" s="213"/>
      <c r="E82" s="21"/>
      <c r="F82" s="213"/>
      <c r="G82" s="19"/>
      <c r="J82" s="5"/>
      <c r="K82" s="5"/>
      <c r="L82" s="5"/>
      <c r="M82" s="5"/>
    </row>
    <row r="83" spans="1:13" ht="25.5">
      <c r="A83" s="218" t="s">
        <v>8</v>
      </c>
      <c r="B83" s="231" t="s">
        <v>659</v>
      </c>
      <c r="C83" s="216" t="s">
        <v>18</v>
      </c>
      <c r="D83" s="213">
        <v>238</v>
      </c>
      <c r="E83" s="21">
        <v>0</v>
      </c>
      <c r="F83" s="213">
        <f>+D83*E83</f>
        <v>0</v>
      </c>
      <c r="G83" s="19"/>
      <c r="J83" s="5"/>
      <c r="K83" s="5"/>
      <c r="L83" s="5"/>
      <c r="M83" s="5"/>
    </row>
    <row r="84" spans="1:13">
      <c r="A84" s="218"/>
      <c r="B84" s="246"/>
      <c r="C84" s="212"/>
      <c r="D84" s="213"/>
      <c r="E84" s="21"/>
      <c r="F84" s="213"/>
      <c r="G84" s="19"/>
      <c r="J84" s="5"/>
      <c r="K84" s="5"/>
      <c r="L84" s="5"/>
      <c r="M84" s="5"/>
    </row>
    <row r="85" spans="1:13" ht="63.75">
      <c r="A85" s="218" t="s">
        <v>9</v>
      </c>
      <c r="B85" s="231" t="s">
        <v>660</v>
      </c>
      <c r="C85" s="216" t="s">
        <v>44</v>
      </c>
      <c r="D85" s="213">
        <v>16</v>
      </c>
      <c r="E85" s="21">
        <v>0</v>
      </c>
      <c r="F85" s="213">
        <f>+D85*E85</f>
        <v>0</v>
      </c>
      <c r="G85" s="19"/>
      <c r="J85" s="5"/>
      <c r="K85" s="5"/>
      <c r="L85" s="5"/>
      <c r="M85" s="5"/>
    </row>
    <row r="86" spans="1:13">
      <c r="A86" s="218"/>
      <c r="B86" s="246"/>
      <c r="C86" s="212"/>
      <c r="D86" s="213"/>
      <c r="E86" s="21"/>
      <c r="F86" s="213"/>
      <c r="G86" s="19"/>
      <c r="J86" s="5"/>
      <c r="K86" s="5"/>
      <c r="L86" s="5"/>
      <c r="M86" s="5"/>
    </row>
    <row r="87" spans="1:13" ht="63.75">
      <c r="A87" s="218" t="s">
        <v>10</v>
      </c>
      <c r="B87" s="231" t="s">
        <v>661</v>
      </c>
      <c r="C87" s="216" t="s">
        <v>44</v>
      </c>
      <c r="D87" s="213">
        <v>2</v>
      </c>
      <c r="E87" s="21">
        <v>0</v>
      </c>
      <c r="F87" s="213">
        <f>+D87*E87</f>
        <v>0</v>
      </c>
      <c r="G87" s="19"/>
      <c r="J87" s="5"/>
      <c r="K87" s="5"/>
      <c r="L87" s="5"/>
      <c r="M87" s="5"/>
    </row>
    <row r="88" spans="1:13">
      <c r="A88" s="218"/>
      <c r="B88" s="246"/>
      <c r="C88" s="212"/>
      <c r="D88" s="213"/>
      <c r="E88" s="21"/>
      <c r="F88" s="213"/>
      <c r="G88" s="19"/>
      <c r="J88" s="5"/>
      <c r="K88" s="5"/>
      <c r="L88" s="5"/>
      <c r="M88" s="5"/>
    </row>
    <row r="89" spans="1:13" ht="14.25">
      <c r="A89" s="218" t="s">
        <v>11</v>
      </c>
      <c r="B89" s="231" t="s">
        <v>60</v>
      </c>
      <c r="C89" s="216" t="s">
        <v>23</v>
      </c>
      <c r="D89" s="213">
        <v>17.2</v>
      </c>
      <c r="E89" s="21">
        <v>0</v>
      </c>
      <c r="F89" s="213">
        <f>+D89*E89</f>
        <v>0</v>
      </c>
      <c r="G89" s="19"/>
      <c r="J89" s="5"/>
      <c r="K89" s="5"/>
      <c r="L89" s="5"/>
      <c r="M89" s="5"/>
    </row>
    <row r="90" spans="1:13">
      <c r="A90" s="218"/>
      <c r="B90" s="246"/>
      <c r="C90" s="212"/>
      <c r="D90" s="213"/>
      <c r="E90" s="21"/>
      <c r="F90" s="213"/>
      <c r="G90" s="19"/>
      <c r="J90" s="5"/>
      <c r="K90" s="5"/>
      <c r="L90" s="5"/>
      <c r="M90" s="5"/>
    </row>
    <row r="91" spans="1:13" ht="25.5">
      <c r="A91" s="218" t="s">
        <v>12</v>
      </c>
      <c r="B91" s="231" t="s">
        <v>107</v>
      </c>
      <c r="C91" s="216" t="s">
        <v>23</v>
      </c>
      <c r="D91" s="213">
        <v>20</v>
      </c>
      <c r="E91" s="21">
        <v>0</v>
      </c>
      <c r="F91" s="213">
        <f>+D91*E91</f>
        <v>0</v>
      </c>
      <c r="G91" s="19"/>
      <c r="J91" s="5"/>
      <c r="K91" s="5"/>
      <c r="L91" s="5"/>
      <c r="M91" s="5"/>
    </row>
    <row r="92" spans="1:13">
      <c r="A92" s="218"/>
      <c r="B92" s="246"/>
      <c r="C92" s="212"/>
      <c r="D92" s="213"/>
      <c r="E92" s="21"/>
      <c r="F92" s="213"/>
      <c r="G92" s="19"/>
      <c r="J92" s="5"/>
      <c r="K92" s="5"/>
      <c r="L92" s="5"/>
      <c r="M92" s="5"/>
    </row>
    <row r="93" spans="1:13">
      <c r="A93" s="218" t="s">
        <v>16</v>
      </c>
      <c r="B93" s="231" t="s">
        <v>61</v>
      </c>
      <c r="C93" s="216" t="s">
        <v>13</v>
      </c>
      <c r="D93" s="213">
        <v>500</v>
      </c>
      <c r="E93" s="21">
        <v>0</v>
      </c>
      <c r="F93" s="213">
        <f>+D93*E93</f>
        <v>0</v>
      </c>
      <c r="G93" s="19"/>
      <c r="J93" s="5"/>
      <c r="K93" s="5"/>
      <c r="L93" s="5"/>
      <c r="M93" s="5"/>
    </row>
    <row r="94" spans="1:13">
      <c r="A94" s="218"/>
      <c r="B94" s="246"/>
      <c r="C94" s="212"/>
      <c r="D94" s="213"/>
      <c r="E94" s="21"/>
      <c r="F94" s="213"/>
      <c r="G94" s="19"/>
      <c r="J94" s="5"/>
      <c r="K94" s="5"/>
      <c r="L94" s="5"/>
      <c r="M94" s="5"/>
    </row>
    <row r="95" spans="1:13" ht="25.5">
      <c r="A95" s="218" t="s">
        <v>64</v>
      </c>
      <c r="B95" s="231" t="s">
        <v>59</v>
      </c>
      <c r="C95" s="216" t="s">
        <v>23</v>
      </c>
      <c r="D95" s="213">
        <v>17.7</v>
      </c>
      <c r="E95" s="21">
        <v>0</v>
      </c>
      <c r="F95" s="213">
        <f t="shared" ref="F95:F99" si="1">+D95*E95</f>
        <v>0</v>
      </c>
      <c r="G95" s="19"/>
      <c r="J95" s="5"/>
      <c r="K95" s="5"/>
      <c r="L95" s="5"/>
      <c r="M95" s="5"/>
    </row>
    <row r="96" spans="1:13">
      <c r="A96" s="218"/>
      <c r="B96" s="246"/>
      <c r="C96" s="212"/>
      <c r="D96" s="213"/>
      <c r="E96" s="21"/>
      <c r="F96" s="213"/>
      <c r="G96" s="19"/>
      <c r="J96" s="5"/>
      <c r="K96" s="5"/>
      <c r="L96" s="5"/>
      <c r="M96" s="5"/>
    </row>
    <row r="97" spans="1:14" ht="25.5">
      <c r="A97" s="218" t="s">
        <v>65</v>
      </c>
      <c r="B97" s="231" t="s">
        <v>62</v>
      </c>
      <c r="C97" s="216" t="s">
        <v>23</v>
      </c>
      <c r="D97" s="213">
        <v>31</v>
      </c>
      <c r="E97" s="21">
        <v>0</v>
      </c>
      <c r="F97" s="213">
        <f t="shared" si="1"/>
        <v>0</v>
      </c>
      <c r="G97" s="19"/>
      <c r="J97" s="5"/>
      <c r="K97" s="5"/>
      <c r="L97" s="5"/>
      <c r="M97" s="5"/>
    </row>
    <row r="98" spans="1:14">
      <c r="A98" s="218"/>
      <c r="B98" s="246"/>
      <c r="C98" s="212"/>
      <c r="D98" s="213"/>
      <c r="E98" s="21"/>
      <c r="F98" s="213"/>
      <c r="G98" s="19"/>
      <c r="J98" s="5"/>
      <c r="K98" s="5"/>
      <c r="L98" s="5"/>
      <c r="M98" s="5"/>
    </row>
    <row r="99" spans="1:14" ht="25.5">
      <c r="A99" s="218" t="s">
        <v>66</v>
      </c>
      <c r="B99" s="231" t="s">
        <v>63</v>
      </c>
      <c r="C99" s="216" t="s">
        <v>44</v>
      </c>
      <c r="D99" s="213">
        <v>1</v>
      </c>
      <c r="E99" s="21">
        <v>0</v>
      </c>
      <c r="F99" s="213">
        <f t="shared" si="1"/>
        <v>0</v>
      </c>
      <c r="G99" s="19"/>
      <c r="J99" s="5"/>
      <c r="K99" s="5"/>
      <c r="L99" s="5"/>
      <c r="M99" s="5"/>
    </row>
    <row r="100" spans="1:14">
      <c r="A100" s="218"/>
      <c r="B100" s="231"/>
      <c r="C100" s="216"/>
      <c r="D100" s="213"/>
      <c r="E100" s="21"/>
      <c r="F100" s="213"/>
      <c r="G100" s="19"/>
      <c r="J100" s="5"/>
      <c r="K100" s="5"/>
      <c r="L100" s="5"/>
      <c r="M100" s="5"/>
    </row>
    <row r="101" spans="1:14">
      <c r="A101" s="218" t="s">
        <v>109</v>
      </c>
      <c r="B101" s="231" t="s">
        <v>108</v>
      </c>
      <c r="C101" s="216" t="s">
        <v>44</v>
      </c>
      <c r="D101" s="213">
        <v>3</v>
      </c>
      <c r="E101" s="21">
        <v>0</v>
      </c>
      <c r="F101" s="213">
        <f>+D101*E101</f>
        <v>0</v>
      </c>
      <c r="G101" s="19"/>
      <c r="J101" s="5"/>
      <c r="K101" s="5"/>
      <c r="L101" s="5"/>
      <c r="M101" s="5"/>
    </row>
    <row r="102" spans="1:14">
      <c r="A102" s="218"/>
      <c r="B102" s="246"/>
      <c r="C102" s="212"/>
      <c r="D102" s="213"/>
      <c r="E102" s="21"/>
      <c r="F102" s="213"/>
      <c r="G102" s="19"/>
      <c r="J102" s="5"/>
      <c r="K102" s="5"/>
      <c r="L102" s="5"/>
      <c r="M102" s="5"/>
    </row>
    <row r="103" spans="1:14" ht="13.5" thickBot="1">
      <c r="A103" s="232" t="s">
        <v>48</v>
      </c>
      <c r="B103" s="247" t="s">
        <v>58</v>
      </c>
      <c r="C103" s="248" t="s">
        <v>20</v>
      </c>
      <c r="D103" s="249"/>
      <c r="E103" s="23"/>
      <c r="F103" s="235">
        <f>SUM(F69:F102)</f>
        <v>0</v>
      </c>
      <c r="G103" s="29"/>
    </row>
    <row r="104" spans="1:14" ht="15" thickTop="1">
      <c r="A104" s="236"/>
      <c r="B104" s="237"/>
      <c r="C104" s="238"/>
      <c r="D104" s="239"/>
      <c r="E104" s="24"/>
      <c r="F104" s="240"/>
      <c r="G104" s="25"/>
      <c r="H104" s="25"/>
      <c r="I104" s="25"/>
      <c r="J104" s="25"/>
      <c r="K104" s="25"/>
      <c r="L104" s="25"/>
      <c r="M104" s="25"/>
      <c r="N104" s="25"/>
    </row>
    <row r="105" spans="1:14" ht="14.25">
      <c r="A105" s="236"/>
      <c r="B105" s="237"/>
      <c r="C105" s="238"/>
      <c r="D105" s="239"/>
      <c r="E105" s="24"/>
      <c r="F105" s="240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250" t="s">
        <v>43</v>
      </c>
      <c r="B106" s="251" t="s">
        <v>49</v>
      </c>
      <c r="C106" s="252"/>
      <c r="D106" s="253"/>
      <c r="E106" s="325"/>
      <c r="F106" s="254"/>
      <c r="G106" s="22"/>
    </row>
    <row r="107" spans="1:14" ht="6.75" customHeight="1">
      <c r="A107" s="255"/>
      <c r="B107" s="256"/>
      <c r="C107" s="252"/>
      <c r="D107" s="253"/>
      <c r="E107" s="325"/>
      <c r="F107" s="254"/>
      <c r="G107" s="138"/>
      <c r="H107" s="27"/>
    </row>
    <row r="108" spans="1:14" ht="39.75" customHeight="1">
      <c r="A108" s="257"/>
      <c r="B108" s="258" t="s">
        <v>25</v>
      </c>
      <c r="C108" s="259"/>
      <c r="D108" s="260"/>
      <c r="E108" s="326"/>
      <c r="F108" s="261"/>
      <c r="G108" s="28"/>
      <c r="H108" s="138"/>
      <c r="J108" s="5"/>
      <c r="M108" s="6"/>
      <c r="N108" s="7"/>
    </row>
    <row r="109" spans="1:14" ht="25.5">
      <c r="A109" s="262"/>
      <c r="B109" s="258" t="s">
        <v>26</v>
      </c>
      <c r="C109" s="259"/>
      <c r="D109" s="260"/>
      <c r="E109" s="326"/>
      <c r="F109" s="261"/>
      <c r="G109" s="138"/>
    </row>
    <row r="110" spans="1:14">
      <c r="A110" s="262"/>
      <c r="B110" s="263"/>
      <c r="C110" s="259"/>
      <c r="D110" s="260"/>
      <c r="E110" s="326"/>
      <c r="F110" s="261"/>
      <c r="G110" s="138"/>
    </row>
    <row r="111" spans="1:14" ht="51">
      <c r="A111" s="264" t="s">
        <v>0</v>
      </c>
      <c r="B111" s="265" t="s">
        <v>110</v>
      </c>
      <c r="C111" s="212"/>
      <c r="D111" s="266"/>
      <c r="E111" s="327"/>
      <c r="F111" s="267"/>
      <c r="G111" s="138"/>
    </row>
    <row r="112" spans="1:14" ht="27" customHeight="1">
      <c r="A112" s="264"/>
      <c r="B112" s="268" t="s">
        <v>68</v>
      </c>
      <c r="C112" s="269" t="s">
        <v>18</v>
      </c>
      <c r="D112" s="213">
        <v>68</v>
      </c>
      <c r="E112" s="327">
        <v>0</v>
      </c>
      <c r="F112" s="267">
        <f>D112*E112</f>
        <v>0</v>
      </c>
      <c r="G112" s="28"/>
      <c r="H112" s="138"/>
      <c r="J112" s="5"/>
      <c r="M112" s="6"/>
      <c r="N112" s="7"/>
    </row>
    <row r="113" spans="1:7">
      <c r="A113" s="270"/>
      <c r="B113" s="271"/>
      <c r="C113" s="269"/>
      <c r="D113" s="266"/>
      <c r="E113" s="327"/>
      <c r="F113" s="267"/>
      <c r="G113" s="138"/>
    </row>
    <row r="114" spans="1:7" ht="51">
      <c r="A114" s="264" t="s">
        <v>1</v>
      </c>
      <c r="B114" s="265" t="s">
        <v>111</v>
      </c>
      <c r="C114" s="212"/>
      <c r="D114" s="266"/>
      <c r="E114" s="327"/>
      <c r="F114" s="267"/>
      <c r="G114" s="138"/>
    </row>
    <row r="115" spans="1:7" ht="25.5">
      <c r="A115" s="264"/>
      <c r="B115" s="268" t="s">
        <v>68</v>
      </c>
      <c r="C115" s="269" t="s">
        <v>18</v>
      </c>
      <c r="D115" s="213">
        <v>117</v>
      </c>
      <c r="E115" s="327">
        <v>0</v>
      </c>
      <c r="F115" s="267">
        <f>D115*E115</f>
        <v>0</v>
      </c>
      <c r="G115" s="138"/>
    </row>
    <row r="116" spans="1:7">
      <c r="A116" s="270"/>
      <c r="B116" s="271"/>
      <c r="C116" s="269"/>
      <c r="D116" s="266"/>
      <c r="E116" s="327"/>
      <c r="F116" s="267"/>
      <c r="G116" s="138"/>
    </row>
    <row r="117" spans="1:7" ht="51">
      <c r="A117" s="264" t="s">
        <v>2</v>
      </c>
      <c r="B117" s="265" t="s">
        <v>112</v>
      </c>
      <c r="C117" s="212"/>
      <c r="D117" s="266"/>
      <c r="E117" s="327"/>
      <c r="F117" s="267"/>
      <c r="G117" s="138"/>
    </row>
    <row r="118" spans="1:7" ht="25.5">
      <c r="A118" s="270"/>
      <c r="B118" s="268" t="s">
        <v>68</v>
      </c>
      <c r="C118" s="269" t="s">
        <v>18</v>
      </c>
      <c r="D118" s="213">
        <v>36</v>
      </c>
      <c r="E118" s="327">
        <v>0</v>
      </c>
      <c r="F118" s="267">
        <f>D118*E118</f>
        <v>0</v>
      </c>
      <c r="G118" s="138"/>
    </row>
    <row r="119" spans="1:7">
      <c r="A119" s="270"/>
      <c r="B119" s="271"/>
      <c r="C119" s="269"/>
      <c r="D119" s="266"/>
      <c r="E119" s="327"/>
      <c r="F119" s="267"/>
      <c r="G119" s="138"/>
    </row>
    <row r="120" spans="1:7" ht="51">
      <c r="A120" s="264" t="s">
        <v>3</v>
      </c>
      <c r="B120" s="265" t="s">
        <v>113</v>
      </c>
      <c r="C120" s="212"/>
      <c r="D120" s="266"/>
      <c r="E120" s="327"/>
      <c r="F120" s="267"/>
      <c r="G120" s="138"/>
    </row>
    <row r="121" spans="1:7" ht="25.5">
      <c r="A121" s="270"/>
      <c r="B121" s="268" t="s">
        <v>68</v>
      </c>
      <c r="C121" s="269" t="s">
        <v>18</v>
      </c>
      <c r="D121" s="213">
        <v>103</v>
      </c>
      <c r="E121" s="327">
        <v>0</v>
      </c>
      <c r="F121" s="267">
        <f>D121*E121</f>
        <v>0</v>
      </c>
      <c r="G121" s="138"/>
    </row>
    <row r="122" spans="1:7">
      <c r="A122" s="270"/>
      <c r="B122" s="268"/>
      <c r="C122" s="269"/>
      <c r="D122" s="213"/>
      <c r="E122" s="327"/>
      <c r="F122" s="267"/>
      <c r="G122" s="138"/>
    </row>
    <row r="123" spans="1:7" ht="51">
      <c r="A123" s="264" t="s">
        <v>4</v>
      </c>
      <c r="B123" s="265" t="s">
        <v>114</v>
      </c>
      <c r="C123" s="212"/>
      <c r="D123" s="266"/>
      <c r="E123" s="327"/>
      <c r="F123" s="267"/>
      <c r="G123" s="138"/>
    </row>
    <row r="124" spans="1:7" ht="25.5">
      <c r="A124" s="270"/>
      <c r="B124" s="268" t="s">
        <v>68</v>
      </c>
      <c r="C124" s="269" t="s">
        <v>18</v>
      </c>
      <c r="D124" s="213">
        <v>64</v>
      </c>
      <c r="E124" s="327">
        <v>0</v>
      </c>
      <c r="F124" s="267">
        <f>D124*E124</f>
        <v>0</v>
      </c>
      <c r="G124" s="138"/>
    </row>
    <row r="125" spans="1:7">
      <c r="A125" s="270"/>
      <c r="B125" s="268"/>
      <c r="C125" s="269"/>
      <c r="D125" s="213"/>
      <c r="E125" s="327"/>
      <c r="F125" s="267"/>
      <c r="G125" s="138"/>
    </row>
    <row r="126" spans="1:7" ht="38.25">
      <c r="A126" s="264" t="s">
        <v>5</v>
      </c>
      <c r="B126" s="268" t="s">
        <v>115</v>
      </c>
      <c r="C126" s="272"/>
      <c r="D126" s="273"/>
      <c r="E126" s="328"/>
      <c r="F126" s="273"/>
      <c r="G126" s="138"/>
    </row>
    <row r="127" spans="1:7" ht="25.5">
      <c r="A127" s="264"/>
      <c r="B127" s="268" t="s">
        <v>68</v>
      </c>
      <c r="C127" s="269" t="s">
        <v>18</v>
      </c>
      <c r="D127" s="213">
        <v>39</v>
      </c>
      <c r="E127" s="327">
        <v>0</v>
      </c>
      <c r="F127" s="267">
        <f>D127*E127</f>
        <v>0</v>
      </c>
      <c r="G127" s="138"/>
    </row>
    <row r="128" spans="1:7">
      <c r="A128" s="270"/>
      <c r="B128" s="271"/>
      <c r="C128" s="269"/>
      <c r="D128" s="266"/>
      <c r="E128" s="327"/>
      <c r="F128" s="267"/>
      <c r="G128" s="138"/>
    </row>
    <row r="129" spans="1:13" ht="51">
      <c r="A129" s="264" t="s">
        <v>6</v>
      </c>
      <c r="B129" s="208" t="s">
        <v>116</v>
      </c>
      <c r="C129" s="272"/>
      <c r="D129" s="273"/>
      <c r="E129" s="328"/>
      <c r="F129" s="273"/>
      <c r="G129" s="138"/>
    </row>
    <row r="130" spans="1:13" ht="25.5">
      <c r="A130" s="264"/>
      <c r="B130" s="268" t="s">
        <v>68</v>
      </c>
      <c r="C130" s="274" t="s">
        <v>44</v>
      </c>
      <c r="D130" s="275">
        <v>18</v>
      </c>
      <c r="E130" s="329">
        <v>0</v>
      </c>
      <c r="F130" s="275">
        <f>D130*E130</f>
        <v>0</v>
      </c>
      <c r="G130" s="138"/>
    </row>
    <row r="131" spans="1:13">
      <c r="A131" s="264"/>
      <c r="B131" s="208"/>
      <c r="C131" s="274"/>
      <c r="D131" s="275"/>
      <c r="E131" s="329"/>
      <c r="F131" s="275"/>
      <c r="G131" s="138"/>
    </row>
    <row r="132" spans="1:13" ht="38.25">
      <c r="A132" s="264" t="s">
        <v>7</v>
      </c>
      <c r="B132" s="268" t="s">
        <v>117</v>
      </c>
      <c r="C132" s="272"/>
      <c r="D132" s="273"/>
      <c r="E132" s="328"/>
      <c r="F132" s="273"/>
      <c r="G132" s="138"/>
    </row>
    <row r="133" spans="1:13" ht="25.5">
      <c r="A133" s="264"/>
      <c r="B133" s="268" t="s">
        <v>68</v>
      </c>
      <c r="C133" s="269" t="s">
        <v>18</v>
      </c>
      <c r="D133" s="213">
        <v>92</v>
      </c>
      <c r="E133" s="327">
        <v>0</v>
      </c>
      <c r="F133" s="267">
        <f>D133*E133</f>
        <v>0</v>
      </c>
      <c r="G133" s="138"/>
    </row>
    <row r="134" spans="1:13">
      <c r="A134" s="264"/>
      <c r="B134" s="208"/>
      <c r="C134" s="274"/>
      <c r="D134" s="275"/>
      <c r="E134" s="329"/>
      <c r="F134" s="275"/>
      <c r="G134" s="138"/>
    </row>
    <row r="135" spans="1:13" ht="38.25">
      <c r="A135" s="264" t="s">
        <v>8</v>
      </c>
      <c r="B135" s="575" t="s">
        <v>662</v>
      </c>
      <c r="C135" s="277" t="s">
        <v>44</v>
      </c>
      <c r="D135" s="278">
        <v>2</v>
      </c>
      <c r="E135" s="330">
        <v>0</v>
      </c>
      <c r="F135" s="278">
        <f>D135*E135</f>
        <v>0</v>
      </c>
      <c r="G135" s="138"/>
    </row>
    <row r="136" spans="1:13">
      <c r="A136" s="264"/>
      <c r="B136" s="276"/>
      <c r="C136" s="277"/>
      <c r="D136" s="278"/>
      <c r="E136" s="330"/>
      <c r="F136" s="278"/>
      <c r="G136" s="138"/>
    </row>
    <row r="137" spans="1:13" ht="25.5">
      <c r="A137" s="264" t="s">
        <v>9</v>
      </c>
      <c r="B137" s="575" t="s">
        <v>663</v>
      </c>
      <c r="C137" s="269" t="s">
        <v>18</v>
      </c>
      <c r="D137" s="213">
        <v>70</v>
      </c>
      <c r="E137" s="327">
        <v>0</v>
      </c>
      <c r="F137" s="267">
        <f>D137*E137</f>
        <v>0</v>
      </c>
      <c r="G137" s="138"/>
    </row>
    <row r="138" spans="1:13">
      <c r="A138" s="264"/>
      <c r="B138" s="276"/>
      <c r="C138" s="277"/>
      <c r="D138" s="278"/>
      <c r="E138" s="330"/>
      <c r="F138" s="278"/>
      <c r="G138" s="138"/>
    </row>
    <row r="139" spans="1:13">
      <c r="A139" s="264"/>
      <c r="B139" s="208"/>
      <c r="C139" s="274"/>
      <c r="D139" s="275"/>
      <c r="E139" s="329"/>
      <c r="F139" s="275"/>
      <c r="G139" s="138"/>
    </row>
    <row r="140" spans="1:13" s="9" customFormat="1" ht="13.5" thickBot="1">
      <c r="A140" s="279" t="s">
        <v>43</v>
      </c>
      <c r="B140" s="280" t="s">
        <v>27</v>
      </c>
      <c r="C140" s="248" t="s">
        <v>20</v>
      </c>
      <c r="D140" s="281"/>
      <c r="E140" s="331"/>
      <c r="F140" s="282">
        <f>SUM(F112:F137)</f>
        <v>0</v>
      </c>
    </row>
    <row r="141" spans="1:13" ht="13.5" thickTop="1">
      <c r="A141" s="283"/>
      <c r="B141" s="284"/>
      <c r="C141" s="285"/>
      <c r="D141" s="286"/>
      <c r="E141" s="332"/>
      <c r="F141" s="286"/>
      <c r="J141" s="5"/>
      <c r="K141" s="5"/>
      <c r="L141" s="5"/>
      <c r="M141" s="5"/>
    </row>
    <row r="142" spans="1:13">
      <c r="A142" s="201" t="s">
        <v>45</v>
      </c>
      <c r="B142" s="241" t="s">
        <v>28</v>
      </c>
      <c r="C142" s="199"/>
      <c r="D142" s="201"/>
      <c r="E142" s="8"/>
      <c r="F142" s="242"/>
      <c r="J142" s="5"/>
      <c r="K142" s="5"/>
      <c r="L142" s="5"/>
      <c r="M142" s="5"/>
    </row>
    <row r="143" spans="1:13" ht="6.75" customHeight="1">
      <c r="A143" s="201"/>
      <c r="B143" s="241"/>
      <c r="C143" s="199"/>
      <c r="D143" s="201"/>
      <c r="E143" s="8"/>
      <c r="F143" s="242"/>
      <c r="J143" s="5"/>
      <c r="K143" s="5"/>
      <c r="L143" s="5"/>
      <c r="M143" s="5"/>
    </row>
    <row r="144" spans="1:13" ht="25.5">
      <c r="A144" s="228"/>
      <c r="B144" s="287" t="s">
        <v>29</v>
      </c>
      <c r="C144" s="216"/>
      <c r="D144" s="228"/>
      <c r="E144" s="17"/>
      <c r="F144" s="288"/>
      <c r="J144" s="5"/>
      <c r="K144" s="5"/>
      <c r="L144" s="5"/>
      <c r="M144" s="5"/>
    </row>
    <row r="145" spans="1:13" ht="25.5">
      <c r="A145" s="289"/>
      <c r="B145" s="290" t="s">
        <v>30</v>
      </c>
      <c r="C145" s="291"/>
      <c r="D145" s="292"/>
      <c r="E145" s="333"/>
      <c r="F145" s="292"/>
      <c r="J145" s="5"/>
      <c r="K145" s="5"/>
      <c r="L145" s="5"/>
      <c r="M145" s="5"/>
    </row>
    <row r="146" spans="1:13">
      <c r="A146" s="228"/>
      <c r="B146" s="293"/>
      <c r="C146" s="216"/>
      <c r="D146" s="228"/>
      <c r="E146" s="17"/>
      <c r="F146" s="288"/>
      <c r="J146" s="5"/>
      <c r="K146" s="5"/>
      <c r="L146" s="5"/>
      <c r="M146" s="5"/>
    </row>
    <row r="147" spans="1:13" ht="63.75">
      <c r="A147" s="218" t="s">
        <v>0</v>
      </c>
      <c r="B147" s="246" t="s">
        <v>118</v>
      </c>
      <c r="C147" s="294"/>
      <c r="D147" s="295"/>
      <c r="E147" s="47"/>
      <c r="F147" s="296"/>
      <c r="J147" s="5"/>
      <c r="K147" s="5"/>
      <c r="L147" s="5"/>
      <c r="M147" s="5"/>
    </row>
    <row r="148" spans="1:13" ht="14.25">
      <c r="A148" s="218"/>
      <c r="B148" s="246" t="s">
        <v>31</v>
      </c>
      <c r="C148" s="269" t="s">
        <v>18</v>
      </c>
      <c r="D148" s="213">
        <v>7.2</v>
      </c>
      <c r="E148" s="32">
        <v>0</v>
      </c>
      <c r="F148" s="296">
        <f>D148*E148</f>
        <v>0</v>
      </c>
      <c r="J148" s="5"/>
      <c r="K148" s="5"/>
      <c r="L148" s="5"/>
      <c r="M148" s="5"/>
    </row>
    <row r="149" spans="1:13">
      <c r="A149" s="228"/>
      <c r="B149" s="293"/>
      <c r="C149" s="216"/>
      <c r="D149" s="228"/>
      <c r="E149" s="17"/>
      <c r="F149" s="288"/>
      <c r="J149" s="5"/>
      <c r="K149" s="5"/>
      <c r="L149" s="5"/>
      <c r="M149" s="5"/>
    </row>
    <row r="150" spans="1:13" ht="77.25" customHeight="1">
      <c r="A150" s="218" t="s">
        <v>1</v>
      </c>
      <c r="B150" s="246" t="s">
        <v>119</v>
      </c>
      <c r="C150" s="212"/>
      <c r="D150" s="213"/>
      <c r="E150" s="32"/>
      <c r="F150" s="296"/>
      <c r="J150" s="5"/>
      <c r="K150" s="5"/>
      <c r="L150" s="5"/>
      <c r="M150" s="5"/>
    </row>
    <row r="151" spans="1:13" ht="14.25">
      <c r="A151" s="218"/>
      <c r="B151" s="246" t="s">
        <v>31</v>
      </c>
      <c r="C151" s="269" t="s">
        <v>18</v>
      </c>
      <c r="D151" s="213">
        <v>15</v>
      </c>
      <c r="E151" s="32">
        <v>0</v>
      </c>
      <c r="F151" s="296">
        <f>D151*E151</f>
        <v>0</v>
      </c>
      <c r="J151" s="5"/>
      <c r="K151" s="5"/>
      <c r="L151" s="5"/>
      <c r="M151" s="5"/>
    </row>
    <row r="152" spans="1:13">
      <c r="A152" s="218"/>
      <c r="B152" s="246"/>
      <c r="C152" s="212"/>
      <c r="D152" s="213"/>
      <c r="E152" s="32"/>
      <c r="F152" s="296"/>
      <c r="J152" s="5"/>
      <c r="K152" s="5"/>
      <c r="L152" s="5"/>
      <c r="M152" s="5"/>
    </row>
    <row r="153" spans="1:13" ht="13.5" thickBot="1">
      <c r="A153" s="232" t="s">
        <v>45</v>
      </c>
      <c r="B153" s="247" t="s">
        <v>32</v>
      </c>
      <c r="C153" s="248" t="s">
        <v>20</v>
      </c>
      <c r="D153" s="249"/>
      <c r="E153" s="23"/>
      <c r="F153" s="235">
        <f>SUM(F146:F152)</f>
        <v>0</v>
      </c>
      <c r="J153" s="5"/>
      <c r="K153" s="5"/>
      <c r="L153" s="5"/>
      <c r="M153" s="5"/>
    </row>
    <row r="154" spans="1:13" ht="13.5" thickTop="1">
      <c r="A154" s="283"/>
      <c r="B154" s="284"/>
      <c r="C154" s="285"/>
      <c r="D154" s="286"/>
      <c r="E154" s="332"/>
      <c r="F154" s="286"/>
      <c r="J154" s="5"/>
      <c r="K154" s="5"/>
      <c r="L154" s="5"/>
      <c r="M154" s="5"/>
    </row>
    <row r="155" spans="1:13" s="137" customFormat="1">
      <c r="A155" s="297" t="s">
        <v>46</v>
      </c>
      <c r="B155" s="298" t="s">
        <v>33</v>
      </c>
      <c r="C155" s="299"/>
      <c r="D155" s="297"/>
      <c r="E155" s="334"/>
      <c r="F155" s="300"/>
    </row>
    <row r="156" spans="1:13" s="137" customFormat="1">
      <c r="A156" s="289"/>
      <c r="B156" s="284"/>
      <c r="C156" s="291"/>
      <c r="D156" s="292"/>
      <c r="E156" s="333"/>
      <c r="F156" s="292"/>
    </row>
    <row r="157" spans="1:13" s="137" customFormat="1">
      <c r="A157" s="289"/>
      <c r="B157" s="301" t="s">
        <v>34</v>
      </c>
      <c r="C157" s="291"/>
      <c r="D157" s="292"/>
      <c r="E157" s="333"/>
      <c r="F157" s="292"/>
    </row>
    <row r="158" spans="1:13" s="137" customFormat="1" ht="25.5">
      <c r="A158" s="289"/>
      <c r="B158" s="301" t="s">
        <v>35</v>
      </c>
      <c r="C158" s="291"/>
      <c r="D158" s="292"/>
      <c r="E158" s="333"/>
      <c r="F158" s="292"/>
    </row>
    <row r="159" spans="1:13" s="137" customFormat="1" ht="13.5" customHeight="1">
      <c r="A159" s="289"/>
      <c r="B159" s="290" t="s">
        <v>36</v>
      </c>
      <c r="C159" s="291"/>
      <c r="D159" s="292"/>
      <c r="E159" s="333"/>
      <c r="F159" s="292"/>
    </row>
    <row r="160" spans="1:13" s="137" customFormat="1" ht="25.5">
      <c r="A160" s="289"/>
      <c r="B160" s="290" t="s">
        <v>37</v>
      </c>
      <c r="C160" s="291"/>
      <c r="D160" s="292"/>
      <c r="E160" s="333"/>
      <c r="F160" s="292"/>
    </row>
    <row r="161" spans="1:110" s="34" customFormat="1">
      <c r="A161" s="289"/>
      <c r="B161" s="302"/>
      <c r="C161" s="291"/>
      <c r="D161" s="292"/>
      <c r="E161" s="333"/>
      <c r="F161" s="292"/>
      <c r="G161" s="26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</row>
    <row r="162" spans="1:110" s="34" customFormat="1" ht="65.25" customHeight="1">
      <c r="A162" s="303" t="s">
        <v>0</v>
      </c>
      <c r="B162" s="304" t="s">
        <v>69</v>
      </c>
      <c r="C162" s="216" t="s">
        <v>18</v>
      </c>
      <c r="D162" s="213">
        <v>277</v>
      </c>
      <c r="E162" s="35">
        <v>0</v>
      </c>
      <c r="F162" s="305">
        <f>D162*E162</f>
        <v>0</v>
      </c>
      <c r="G162" s="26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</row>
    <row r="163" spans="1:110" s="29" customFormat="1">
      <c r="A163" s="303"/>
      <c r="B163" s="306"/>
      <c r="C163" s="285"/>
      <c r="D163" s="307"/>
      <c r="E163" s="332"/>
      <c r="F163" s="286"/>
    </row>
    <row r="164" spans="1:110" s="29" customFormat="1" ht="63.75">
      <c r="A164" s="303" t="s">
        <v>1</v>
      </c>
      <c r="B164" s="304" t="s">
        <v>120</v>
      </c>
      <c r="C164" s="216" t="s">
        <v>18</v>
      </c>
      <c r="D164" s="213">
        <v>394</v>
      </c>
      <c r="E164" s="35">
        <v>0</v>
      </c>
      <c r="F164" s="305">
        <f>D164*E164</f>
        <v>0</v>
      </c>
    </row>
    <row r="165" spans="1:110" s="29" customFormat="1">
      <c r="A165" s="303"/>
      <c r="B165" s="306"/>
      <c r="C165" s="285"/>
      <c r="D165" s="307"/>
      <c r="E165" s="332"/>
      <c r="F165" s="286"/>
    </row>
    <row r="166" spans="1:110" s="29" customFormat="1" ht="63.75">
      <c r="A166" s="303" t="s">
        <v>2</v>
      </c>
      <c r="B166" s="304" t="s">
        <v>70</v>
      </c>
      <c r="C166" s="216" t="s">
        <v>18</v>
      </c>
      <c r="D166" s="213">
        <v>50</v>
      </c>
      <c r="E166" s="35">
        <v>0</v>
      </c>
      <c r="F166" s="305">
        <f>D166*E166</f>
        <v>0</v>
      </c>
    </row>
    <row r="167" spans="1:110" s="29" customFormat="1">
      <c r="A167" s="303"/>
      <c r="B167" s="306"/>
      <c r="C167" s="285"/>
      <c r="D167" s="307"/>
      <c r="E167" s="332"/>
      <c r="F167" s="286"/>
    </row>
    <row r="168" spans="1:110" s="29" customFormat="1" ht="63.75">
      <c r="A168" s="303" t="s">
        <v>3</v>
      </c>
      <c r="B168" s="304" t="s">
        <v>70</v>
      </c>
      <c r="C168" s="216" t="s">
        <v>18</v>
      </c>
      <c r="D168" s="213">
        <v>20</v>
      </c>
      <c r="E168" s="35">
        <v>0</v>
      </c>
      <c r="F168" s="305">
        <f>D168*E168</f>
        <v>0</v>
      </c>
    </row>
    <row r="169" spans="1:110" s="29" customFormat="1">
      <c r="A169" s="303"/>
      <c r="B169" s="306"/>
      <c r="C169" s="285"/>
      <c r="D169" s="307"/>
      <c r="E169" s="332"/>
      <c r="F169" s="286"/>
    </row>
    <row r="170" spans="1:110" s="29" customFormat="1" ht="14.25">
      <c r="A170" s="303" t="s">
        <v>4</v>
      </c>
      <c r="B170" s="304" t="s">
        <v>121</v>
      </c>
      <c r="C170" s="216" t="s">
        <v>23</v>
      </c>
      <c r="D170" s="213">
        <v>520</v>
      </c>
      <c r="E170" s="35">
        <v>0</v>
      </c>
      <c r="F170" s="305">
        <f>D170*E170</f>
        <v>0</v>
      </c>
    </row>
    <row r="171" spans="1:110" s="29" customFormat="1">
      <c r="A171" s="303"/>
      <c r="B171" s="306"/>
      <c r="C171" s="285"/>
      <c r="D171" s="307"/>
      <c r="E171" s="332"/>
      <c r="F171" s="286"/>
    </row>
    <row r="172" spans="1:110" s="29" customFormat="1" ht="13.5" thickBot="1">
      <c r="A172" s="308" t="s">
        <v>46</v>
      </c>
      <c r="B172" s="309" t="s">
        <v>38</v>
      </c>
      <c r="C172" s="248" t="s">
        <v>20</v>
      </c>
      <c r="D172" s="310"/>
      <c r="E172" s="335"/>
      <c r="F172" s="281">
        <f>SUM(F161:F171)</f>
        <v>0</v>
      </c>
    </row>
    <row r="173" spans="1:110" s="29" customFormat="1" ht="13.5" thickTop="1">
      <c r="A173" s="303"/>
      <c r="B173" s="284"/>
      <c r="C173" s="285"/>
      <c r="D173" s="307"/>
      <c r="E173" s="332"/>
      <c r="F173" s="286"/>
    </row>
    <row r="174" spans="1:110" s="29" customFormat="1" ht="12" customHeight="1">
      <c r="A174" s="303"/>
      <c r="B174" s="284"/>
      <c r="C174" s="311"/>
      <c r="D174" s="312"/>
      <c r="E174" s="336"/>
      <c r="F174" s="313"/>
    </row>
    <row r="175" spans="1:110" s="140" customFormat="1">
      <c r="A175" s="297" t="s">
        <v>56</v>
      </c>
      <c r="B175" s="298" t="s">
        <v>47</v>
      </c>
      <c r="C175" s="299"/>
      <c r="D175" s="297"/>
      <c r="E175" s="334"/>
      <c r="F175" s="300"/>
      <c r="G175" s="139"/>
      <c r="H175" s="139"/>
    </row>
    <row r="176" spans="1:110" s="37" customFormat="1" ht="12" customHeight="1">
      <c r="A176" s="303"/>
      <c r="B176" s="314"/>
      <c r="C176" s="216"/>
      <c r="D176" s="213"/>
      <c r="E176" s="35"/>
      <c r="F176" s="305"/>
      <c r="G176" s="36"/>
      <c r="H176" s="36"/>
    </row>
    <row r="177" spans="1:8" s="37" customFormat="1" ht="63.75">
      <c r="A177" s="303" t="s">
        <v>0</v>
      </c>
      <c r="B177" s="314" t="s">
        <v>124</v>
      </c>
      <c r="C177" s="216" t="s">
        <v>44</v>
      </c>
      <c r="D177" s="213">
        <v>1</v>
      </c>
      <c r="E177" s="35">
        <v>0</v>
      </c>
      <c r="F177" s="305">
        <f>D177*E177</f>
        <v>0</v>
      </c>
      <c r="G177" s="36"/>
      <c r="H177" s="36"/>
    </row>
    <row r="178" spans="1:8" s="37" customFormat="1" ht="12" customHeight="1">
      <c r="A178" s="303"/>
      <c r="B178" s="314"/>
      <c r="C178" s="216"/>
      <c r="D178" s="213"/>
      <c r="E178" s="35"/>
      <c r="F178" s="305"/>
      <c r="G178" s="36"/>
      <c r="H178" s="36"/>
    </row>
    <row r="179" spans="1:8" s="37" customFormat="1" ht="63.75">
      <c r="A179" s="303" t="s">
        <v>1</v>
      </c>
      <c r="B179" s="314" t="s">
        <v>125</v>
      </c>
      <c r="C179" s="216" t="s">
        <v>44</v>
      </c>
      <c r="D179" s="213">
        <v>7</v>
      </c>
      <c r="E179" s="35">
        <v>0</v>
      </c>
      <c r="F179" s="305">
        <f>D179*E179</f>
        <v>0</v>
      </c>
      <c r="G179" s="36"/>
      <c r="H179" s="36"/>
    </row>
    <row r="180" spans="1:8" s="37" customFormat="1" ht="12" customHeight="1">
      <c r="A180" s="303"/>
      <c r="B180" s="314"/>
      <c r="C180" s="216"/>
      <c r="D180" s="213"/>
      <c r="E180" s="35"/>
      <c r="F180" s="305"/>
      <c r="G180" s="36"/>
      <c r="H180" s="36"/>
    </row>
    <row r="181" spans="1:8" s="37" customFormat="1" ht="76.5">
      <c r="A181" s="303" t="s">
        <v>2</v>
      </c>
      <c r="B181" s="314" t="s">
        <v>126</v>
      </c>
      <c r="C181" s="216" t="s">
        <v>44</v>
      </c>
      <c r="D181" s="213">
        <v>1</v>
      </c>
      <c r="E181" s="35">
        <v>0</v>
      </c>
      <c r="F181" s="305">
        <f>D181*E181</f>
        <v>0</v>
      </c>
      <c r="G181" s="36"/>
      <c r="H181" s="36"/>
    </row>
    <row r="182" spans="1:8" s="37" customFormat="1" ht="12" customHeight="1">
      <c r="A182" s="303"/>
      <c r="B182" s="314"/>
      <c r="C182" s="216"/>
      <c r="D182" s="213"/>
      <c r="E182" s="35"/>
      <c r="F182" s="305"/>
      <c r="G182" s="36"/>
      <c r="H182" s="36"/>
    </row>
    <row r="183" spans="1:8" s="37" customFormat="1" ht="76.5">
      <c r="A183" s="303" t="s">
        <v>3</v>
      </c>
      <c r="B183" s="314" t="s">
        <v>127</v>
      </c>
      <c r="C183" s="216" t="s">
        <v>44</v>
      </c>
      <c r="D183" s="213">
        <v>1</v>
      </c>
      <c r="E183" s="35">
        <v>0</v>
      </c>
      <c r="F183" s="305">
        <f>D183*E183</f>
        <v>0</v>
      </c>
      <c r="G183" s="36"/>
      <c r="H183" s="36"/>
    </row>
    <row r="184" spans="1:8" s="37" customFormat="1" ht="12" customHeight="1">
      <c r="A184" s="303"/>
      <c r="B184" s="314"/>
      <c r="C184" s="216"/>
      <c r="D184" s="213"/>
      <c r="E184" s="35"/>
      <c r="F184" s="305"/>
      <c r="G184" s="36"/>
      <c r="H184" s="36"/>
    </row>
    <row r="185" spans="1:8" s="37" customFormat="1" ht="51">
      <c r="A185" s="303" t="s">
        <v>4</v>
      </c>
      <c r="B185" s="314" t="s">
        <v>122</v>
      </c>
      <c r="C185" s="216" t="s">
        <v>44</v>
      </c>
      <c r="D185" s="213">
        <v>1</v>
      </c>
      <c r="E185" s="35">
        <v>0</v>
      </c>
      <c r="F185" s="305">
        <f t="shared" ref="F185:F187" si="2">D185*E185</f>
        <v>0</v>
      </c>
      <c r="G185" s="36"/>
      <c r="H185" s="36"/>
    </row>
    <row r="186" spans="1:8" s="37" customFormat="1" ht="12" customHeight="1">
      <c r="A186" s="303"/>
      <c r="B186" s="314"/>
      <c r="C186" s="216"/>
      <c r="D186" s="213"/>
      <c r="E186" s="35"/>
      <c r="F186" s="305"/>
      <c r="G186" s="36"/>
      <c r="H186" s="36"/>
    </row>
    <row r="187" spans="1:8" s="37" customFormat="1" ht="51">
      <c r="A187" s="303" t="s">
        <v>5</v>
      </c>
      <c r="B187" s="314" t="s">
        <v>123</v>
      </c>
      <c r="C187" s="216" t="s">
        <v>44</v>
      </c>
      <c r="D187" s="213">
        <v>1</v>
      </c>
      <c r="E187" s="35">
        <v>0</v>
      </c>
      <c r="F187" s="305">
        <f t="shared" si="2"/>
        <v>0</v>
      </c>
      <c r="G187" s="36"/>
      <c r="H187" s="36"/>
    </row>
    <row r="188" spans="1:8" s="37" customFormat="1" ht="12" customHeight="1">
      <c r="A188" s="303"/>
      <c r="B188" s="314"/>
      <c r="C188" s="216"/>
      <c r="D188" s="213"/>
      <c r="E188" s="35"/>
      <c r="F188" s="305"/>
      <c r="G188" s="36"/>
      <c r="H188" s="36"/>
    </row>
    <row r="189" spans="1:8" s="37" customFormat="1" ht="25.5">
      <c r="A189" s="303" t="s">
        <v>6</v>
      </c>
      <c r="B189" s="314" t="s">
        <v>128</v>
      </c>
      <c r="C189" s="216" t="s">
        <v>18</v>
      </c>
      <c r="D189" s="213">
        <v>135</v>
      </c>
      <c r="E189" s="35">
        <v>0</v>
      </c>
      <c r="F189" s="305">
        <f>D189*E189</f>
        <v>0</v>
      </c>
      <c r="G189" s="36"/>
      <c r="H189" s="36"/>
    </row>
    <row r="190" spans="1:8" s="37" customFormat="1" ht="12" customHeight="1">
      <c r="A190" s="303"/>
      <c r="B190" s="314"/>
      <c r="C190" s="216"/>
      <c r="D190" s="213"/>
      <c r="E190" s="35"/>
      <c r="F190" s="305"/>
      <c r="G190" s="36"/>
      <c r="H190" s="36"/>
    </row>
    <row r="191" spans="1:8" s="37" customFormat="1" ht="38.25">
      <c r="A191" s="303" t="s">
        <v>7</v>
      </c>
      <c r="B191" s="314" t="s">
        <v>130</v>
      </c>
      <c r="C191" s="216" t="s">
        <v>23</v>
      </c>
      <c r="D191" s="213">
        <v>250</v>
      </c>
      <c r="E191" s="35">
        <v>0</v>
      </c>
      <c r="F191" s="305">
        <f>D191*E191</f>
        <v>0</v>
      </c>
      <c r="G191" s="36"/>
      <c r="H191" s="36"/>
    </row>
    <row r="192" spans="1:8" s="37" customFormat="1" ht="12" customHeight="1">
      <c r="A192" s="303"/>
      <c r="B192" s="314"/>
      <c r="C192" s="216"/>
      <c r="D192" s="213"/>
      <c r="E192" s="35"/>
      <c r="F192" s="305"/>
      <c r="G192" s="36"/>
      <c r="H192" s="36"/>
    </row>
    <row r="193" spans="1:13" s="37" customFormat="1" ht="38.25">
      <c r="A193" s="303" t="s">
        <v>8</v>
      </c>
      <c r="B193" s="314" t="s">
        <v>129</v>
      </c>
      <c r="C193" s="216" t="s">
        <v>18</v>
      </c>
      <c r="D193" s="213">
        <v>135</v>
      </c>
      <c r="E193" s="35">
        <v>0</v>
      </c>
      <c r="F193" s="305">
        <f>D193*E193</f>
        <v>0</v>
      </c>
      <c r="G193" s="36"/>
      <c r="H193" s="36"/>
    </row>
    <row r="194" spans="1:13" s="37" customFormat="1" ht="12" customHeight="1">
      <c r="A194" s="303"/>
      <c r="B194" s="314"/>
      <c r="C194" s="216"/>
      <c r="D194" s="213"/>
      <c r="E194" s="35"/>
      <c r="F194" s="305"/>
      <c r="G194" s="36"/>
      <c r="H194" s="36"/>
    </row>
    <row r="195" spans="1:13" s="37" customFormat="1" ht="25.5">
      <c r="A195" s="303" t="s">
        <v>9</v>
      </c>
      <c r="B195" s="314" t="s">
        <v>75</v>
      </c>
      <c r="C195" s="216" t="s">
        <v>23</v>
      </c>
      <c r="D195" s="213">
        <v>145</v>
      </c>
      <c r="E195" s="21">
        <v>0</v>
      </c>
      <c r="F195" s="213">
        <f>+D195*E195</f>
        <v>0</v>
      </c>
      <c r="G195" s="36"/>
      <c r="H195" s="36"/>
    </row>
    <row r="196" spans="1:13" s="37" customFormat="1">
      <c r="A196" s="303"/>
      <c r="B196" s="314"/>
      <c r="C196" s="216"/>
      <c r="D196" s="213"/>
      <c r="E196" s="21"/>
      <c r="F196" s="213"/>
      <c r="G196" s="36"/>
      <c r="H196" s="36"/>
    </row>
    <row r="197" spans="1:13" s="37" customFormat="1" ht="38.25">
      <c r="A197" s="303" t="s">
        <v>10</v>
      </c>
      <c r="B197" s="314" t="s">
        <v>133</v>
      </c>
      <c r="C197" s="216" t="s">
        <v>131</v>
      </c>
      <c r="D197" s="213">
        <v>8500</v>
      </c>
      <c r="E197" s="35">
        <v>0</v>
      </c>
      <c r="F197" s="305">
        <f>D197*E197</f>
        <v>0</v>
      </c>
      <c r="G197" s="36"/>
      <c r="H197" s="36"/>
    </row>
    <row r="198" spans="1:13" s="37" customFormat="1" ht="12" customHeight="1">
      <c r="A198" s="303"/>
      <c r="B198" s="314"/>
      <c r="C198" s="216"/>
      <c r="D198" s="213"/>
      <c r="E198" s="35"/>
      <c r="F198" s="305"/>
      <c r="G198" s="36"/>
      <c r="H198" s="36"/>
    </row>
    <row r="199" spans="1:13" s="37" customFormat="1" ht="38.25">
      <c r="A199" s="303" t="s">
        <v>11</v>
      </c>
      <c r="B199" s="314" t="s">
        <v>132</v>
      </c>
      <c r="C199" s="216" t="s">
        <v>23</v>
      </c>
      <c r="D199" s="213">
        <v>80</v>
      </c>
      <c r="E199" s="21">
        <v>0</v>
      </c>
      <c r="F199" s="213">
        <f>+D199*E199</f>
        <v>0</v>
      </c>
      <c r="G199" s="36"/>
      <c r="H199" s="36"/>
    </row>
    <row r="200" spans="1:13" s="37" customFormat="1" ht="12" customHeight="1">
      <c r="A200" s="303"/>
      <c r="B200" s="314"/>
      <c r="C200" s="216"/>
      <c r="D200" s="213"/>
      <c r="E200" s="35"/>
      <c r="F200" s="305"/>
      <c r="G200" s="36"/>
      <c r="H200" s="36"/>
    </row>
    <row r="201" spans="1:13" s="37" customFormat="1" ht="102">
      <c r="A201" s="303" t="s">
        <v>12</v>
      </c>
      <c r="B201" s="315" t="s">
        <v>135</v>
      </c>
      <c r="C201" s="216" t="s">
        <v>15</v>
      </c>
      <c r="D201" s="213">
        <v>1</v>
      </c>
      <c r="E201" s="21">
        <v>0</v>
      </c>
      <c r="F201" s="213">
        <f>+D201*E201</f>
        <v>0</v>
      </c>
      <c r="G201" s="36"/>
      <c r="H201" s="36"/>
    </row>
    <row r="202" spans="1:13" s="37" customFormat="1" ht="12" customHeight="1">
      <c r="A202" s="303"/>
      <c r="B202" s="314"/>
      <c r="C202" s="216"/>
      <c r="D202" s="213"/>
      <c r="E202" s="35"/>
      <c r="F202" s="305"/>
      <c r="G202" s="36"/>
      <c r="H202" s="36"/>
    </row>
    <row r="203" spans="1:13" s="37" customFormat="1" ht="63.75">
      <c r="A203" s="303" t="s">
        <v>16</v>
      </c>
      <c r="B203" s="314" t="s">
        <v>664</v>
      </c>
      <c r="C203" s="216" t="s">
        <v>15</v>
      </c>
      <c r="D203" s="213">
        <v>1</v>
      </c>
      <c r="E203" s="35">
        <v>0</v>
      </c>
      <c r="F203" s="305">
        <f>D203*E203</f>
        <v>0</v>
      </c>
      <c r="G203" s="36"/>
      <c r="H203" s="36"/>
    </row>
    <row r="204" spans="1:13" s="140" customFormat="1" ht="13.5" thickBot="1">
      <c r="A204" s="316"/>
      <c r="B204" s="317"/>
      <c r="C204" s="318"/>
      <c r="D204" s="319"/>
      <c r="E204" s="337"/>
      <c r="F204" s="320"/>
      <c r="G204" s="141"/>
      <c r="H204" s="141"/>
    </row>
    <row r="205" spans="1:13" s="37" customFormat="1" ht="13.5" thickBot="1">
      <c r="A205" s="308" t="s">
        <v>56</v>
      </c>
      <c r="B205" s="280" t="s">
        <v>39</v>
      </c>
      <c r="C205" s="248" t="s">
        <v>20</v>
      </c>
      <c r="D205" s="310"/>
      <c r="E205" s="335"/>
      <c r="F205" s="281">
        <f>SUM(F176:F204)</f>
        <v>0</v>
      </c>
      <c r="G205" s="36"/>
      <c r="H205" s="36"/>
    </row>
    <row r="206" spans="1:13" s="37" customFormat="1" ht="13.5" thickTop="1">
      <c r="A206" s="303"/>
      <c r="B206" s="321"/>
      <c r="C206" s="311"/>
      <c r="D206" s="312"/>
      <c r="E206" s="336"/>
      <c r="F206" s="313"/>
      <c r="G206" s="36"/>
      <c r="H206" s="36"/>
    </row>
    <row r="207" spans="1:13">
      <c r="A207" s="303"/>
      <c r="B207" s="321"/>
      <c r="C207" s="311"/>
      <c r="D207" s="312"/>
      <c r="E207" s="336"/>
      <c r="F207" s="313"/>
      <c r="G207" s="19"/>
      <c r="J207" s="5"/>
      <c r="K207" s="5"/>
      <c r="L207" s="5"/>
      <c r="M207" s="5"/>
    </row>
    <row r="208" spans="1:13">
      <c r="A208" s="297" t="s">
        <v>67</v>
      </c>
      <c r="B208" s="298" t="s">
        <v>74</v>
      </c>
      <c r="C208" s="299"/>
      <c r="D208" s="297"/>
      <c r="E208" s="334"/>
      <c r="F208" s="300"/>
      <c r="G208" s="29"/>
    </row>
    <row r="209" spans="1:13">
      <c r="A209" s="303"/>
      <c r="B209" s="314"/>
      <c r="C209" s="216"/>
      <c r="D209" s="213"/>
      <c r="E209" s="35"/>
      <c r="F209" s="305"/>
      <c r="G209" s="29"/>
    </row>
    <row r="210" spans="1:13" ht="25.5">
      <c r="A210" s="303" t="s">
        <v>0</v>
      </c>
      <c r="B210" s="314" t="s">
        <v>596</v>
      </c>
      <c r="C210" s="216"/>
      <c r="D210" s="213"/>
      <c r="E210" s="35"/>
      <c r="F210" s="305">
        <f>+F212</f>
        <v>0</v>
      </c>
      <c r="G210" s="29"/>
    </row>
    <row r="211" spans="1:13">
      <c r="A211" s="303"/>
      <c r="B211" s="314"/>
      <c r="C211" s="216"/>
      <c r="D211" s="213"/>
      <c r="E211" s="35"/>
      <c r="F211" s="305"/>
      <c r="G211" s="29"/>
    </row>
    <row r="212" spans="1:13" ht="13.5" thickBot="1">
      <c r="A212" s="308" t="s">
        <v>56</v>
      </c>
      <c r="B212" s="280" t="s">
        <v>76</v>
      </c>
      <c r="C212" s="248" t="s">
        <v>20</v>
      </c>
      <c r="D212" s="310"/>
      <c r="E212" s="335"/>
      <c r="F212" s="281">
        <f>'rekapitulacija GO'!H21</f>
        <v>0</v>
      </c>
      <c r="G212" s="29"/>
    </row>
    <row r="213" spans="1:13" ht="13.5" thickTop="1">
      <c r="A213" s="283"/>
      <c r="B213" s="322"/>
      <c r="C213" s="285"/>
      <c r="D213" s="286"/>
      <c r="E213" s="332"/>
      <c r="F213" s="323"/>
      <c r="G213" s="29"/>
    </row>
    <row r="214" spans="1:13">
      <c r="A214" s="283"/>
      <c r="B214" s="322"/>
      <c r="C214" s="285"/>
      <c r="D214" s="286"/>
      <c r="E214" s="332"/>
      <c r="F214" s="323"/>
      <c r="G214" s="29"/>
      <c r="J214" s="5"/>
      <c r="K214" s="5"/>
      <c r="L214" s="5"/>
      <c r="M214" s="5"/>
    </row>
    <row r="215" spans="1:13">
      <c r="A215" s="283"/>
      <c r="B215" s="322"/>
      <c r="C215" s="285"/>
      <c r="D215" s="286"/>
      <c r="E215" s="332"/>
      <c r="F215" s="323"/>
      <c r="G215" s="29"/>
      <c r="J215" s="5"/>
      <c r="K215" s="5"/>
      <c r="L215" s="5"/>
      <c r="M215" s="5"/>
    </row>
    <row r="216" spans="1:13">
      <c r="A216" s="283"/>
      <c r="B216" s="322"/>
      <c r="C216" s="285"/>
      <c r="D216" s="286"/>
      <c r="E216" s="332"/>
      <c r="F216" s="323"/>
      <c r="G216" s="29"/>
      <c r="J216" s="5"/>
      <c r="K216" s="5"/>
      <c r="L216" s="5"/>
      <c r="M216" s="5"/>
    </row>
    <row r="217" spans="1:13">
      <c r="A217" s="283"/>
      <c r="B217" s="322"/>
      <c r="C217" s="285"/>
      <c r="D217" s="286"/>
      <c r="E217" s="332"/>
      <c r="F217" s="323"/>
      <c r="G217" s="29"/>
      <c r="J217" s="5"/>
      <c r="K217" s="5"/>
      <c r="L217" s="5"/>
      <c r="M217" s="5"/>
    </row>
    <row r="218" spans="1:13">
      <c r="A218" s="283"/>
      <c r="B218" s="322"/>
      <c r="C218" s="285"/>
      <c r="D218" s="286"/>
      <c r="E218" s="332"/>
      <c r="F218" s="323"/>
      <c r="G218" s="29"/>
      <c r="J218" s="5"/>
      <c r="K218" s="5"/>
      <c r="L218" s="5"/>
      <c r="M218" s="5"/>
    </row>
    <row r="219" spans="1:13">
      <c r="A219" s="283"/>
      <c r="B219" s="322"/>
      <c r="C219" s="285"/>
      <c r="D219" s="286"/>
      <c r="E219" s="332"/>
      <c r="F219" s="323"/>
      <c r="G219" s="29"/>
      <c r="J219" s="5"/>
      <c r="K219" s="5"/>
      <c r="L219" s="5"/>
      <c r="M219" s="5"/>
    </row>
    <row r="220" spans="1:13">
      <c r="A220" s="283"/>
      <c r="B220" s="322"/>
      <c r="C220" s="285"/>
      <c r="D220" s="286"/>
      <c r="E220" s="332"/>
      <c r="F220" s="323"/>
      <c r="G220" s="29"/>
      <c r="J220" s="5"/>
      <c r="K220" s="5"/>
      <c r="L220" s="5"/>
      <c r="M220" s="5"/>
    </row>
    <row r="221" spans="1:13">
      <c r="A221" s="283"/>
      <c r="B221" s="322"/>
      <c r="C221" s="285"/>
      <c r="D221" s="286"/>
      <c r="E221" s="332"/>
      <c r="F221" s="323"/>
      <c r="G221" s="29"/>
      <c r="J221" s="5"/>
      <c r="K221" s="5"/>
      <c r="L221" s="5"/>
      <c r="M221" s="5"/>
    </row>
    <row r="222" spans="1:13">
      <c r="A222" s="30"/>
      <c r="B222" s="33"/>
      <c r="C222" s="49"/>
      <c r="D222" s="31"/>
      <c r="E222" s="332"/>
      <c r="F222" s="38"/>
      <c r="G222" s="29"/>
      <c r="J222" s="5"/>
      <c r="K222" s="5"/>
      <c r="L222" s="5"/>
      <c r="M222" s="5"/>
    </row>
    <row r="223" spans="1:13">
      <c r="A223" s="30"/>
      <c r="B223" s="33"/>
      <c r="C223" s="49"/>
      <c r="D223" s="31"/>
      <c r="E223" s="332"/>
      <c r="F223" s="38"/>
      <c r="G223" s="29"/>
      <c r="J223" s="5"/>
      <c r="K223" s="5"/>
      <c r="L223" s="5"/>
      <c r="M223" s="5"/>
    </row>
    <row r="224" spans="1:13">
      <c r="A224" s="30"/>
      <c r="B224" s="33"/>
      <c r="C224" s="49"/>
      <c r="D224" s="31"/>
      <c r="E224" s="332"/>
      <c r="F224" s="38"/>
      <c r="G224" s="29"/>
      <c r="J224" s="5"/>
      <c r="K224" s="5"/>
      <c r="L224" s="5"/>
      <c r="M224" s="5"/>
    </row>
    <row r="225" spans="1:13">
      <c r="A225" s="30"/>
      <c r="B225" s="33"/>
      <c r="C225" s="49"/>
      <c r="D225" s="31"/>
      <c r="E225" s="332"/>
      <c r="F225" s="38"/>
      <c r="G225" s="29"/>
      <c r="J225" s="5"/>
      <c r="K225" s="5"/>
      <c r="L225" s="5"/>
      <c r="M225" s="5"/>
    </row>
    <row r="226" spans="1:13">
      <c r="A226" s="30"/>
      <c r="B226" s="33"/>
      <c r="C226" s="49"/>
      <c r="D226" s="31"/>
      <c r="E226" s="332"/>
      <c r="F226" s="38"/>
      <c r="G226" s="29"/>
      <c r="J226" s="5"/>
      <c r="K226" s="5"/>
      <c r="L226" s="5"/>
      <c r="M226" s="5"/>
    </row>
    <row r="227" spans="1:13">
      <c r="A227" s="30"/>
      <c r="B227" s="33"/>
      <c r="C227" s="49"/>
      <c r="D227" s="31"/>
      <c r="E227" s="332"/>
      <c r="F227" s="38"/>
      <c r="G227" s="29"/>
      <c r="J227" s="5"/>
      <c r="K227" s="5"/>
      <c r="L227" s="5"/>
      <c r="M227" s="5"/>
    </row>
    <row r="228" spans="1:13">
      <c r="A228" s="30"/>
      <c r="B228" s="33"/>
      <c r="C228" s="49"/>
      <c r="D228" s="31"/>
      <c r="E228" s="332"/>
      <c r="F228" s="38"/>
      <c r="G228" s="29"/>
      <c r="J228" s="5"/>
      <c r="K228" s="5"/>
      <c r="L228" s="5"/>
      <c r="M228" s="5"/>
    </row>
    <row r="229" spans="1:13">
      <c r="A229" s="30"/>
      <c r="B229" s="33"/>
      <c r="C229" s="49"/>
      <c r="D229" s="31"/>
      <c r="E229" s="332"/>
      <c r="F229" s="38"/>
      <c r="G229" s="29"/>
      <c r="J229" s="5"/>
      <c r="K229" s="5"/>
      <c r="L229" s="5"/>
      <c r="M229" s="5"/>
    </row>
    <row r="230" spans="1:13">
      <c r="A230" s="16"/>
      <c r="B230" s="5"/>
      <c r="C230" s="7"/>
      <c r="D230" s="5"/>
      <c r="E230" s="328"/>
      <c r="F230" s="5"/>
      <c r="J230" s="5"/>
      <c r="K230" s="5"/>
      <c r="L230" s="5"/>
      <c r="M230" s="5"/>
    </row>
    <row r="231" spans="1:13">
      <c r="A231" s="16"/>
      <c r="B231" s="5"/>
      <c r="C231" s="7"/>
      <c r="D231" s="5"/>
      <c r="E231" s="328"/>
      <c r="F231" s="5"/>
      <c r="J231" s="5"/>
      <c r="K231" s="5"/>
      <c r="L231" s="5"/>
      <c r="M231" s="5"/>
    </row>
    <row r="232" spans="1:13">
      <c r="A232" s="16"/>
      <c r="B232" s="5"/>
      <c r="C232" s="7"/>
      <c r="D232" s="5"/>
      <c r="E232" s="328"/>
      <c r="F232" s="5"/>
      <c r="J232" s="5"/>
      <c r="K232" s="5"/>
      <c r="L232" s="5"/>
      <c r="M232" s="5"/>
    </row>
    <row r="233" spans="1:13">
      <c r="A233" s="16"/>
      <c r="B233" s="5"/>
      <c r="C233" s="7"/>
      <c r="D233" s="5"/>
      <c r="E233" s="328"/>
      <c r="F233" s="5"/>
      <c r="J233" s="5"/>
      <c r="K233" s="5"/>
      <c r="L233" s="5"/>
      <c r="M233" s="5"/>
    </row>
    <row r="234" spans="1:13">
      <c r="A234" s="16"/>
      <c r="B234" s="5"/>
      <c r="C234" s="7"/>
      <c r="D234" s="5"/>
      <c r="E234" s="328"/>
      <c r="F234" s="5"/>
      <c r="J234" s="5"/>
      <c r="K234" s="5"/>
      <c r="L234" s="5"/>
      <c r="M234" s="5"/>
    </row>
    <row r="235" spans="1:13">
      <c r="A235" s="16"/>
      <c r="B235" s="5"/>
      <c r="C235" s="7"/>
      <c r="D235" s="5"/>
      <c r="E235" s="328"/>
      <c r="F235" s="5"/>
      <c r="J235" s="5"/>
      <c r="K235" s="5"/>
      <c r="L235" s="5"/>
      <c r="M235" s="5"/>
    </row>
    <row r="236" spans="1:13">
      <c r="A236" s="16"/>
      <c r="B236" s="5"/>
      <c r="C236" s="7"/>
      <c r="D236" s="5"/>
      <c r="E236" s="328"/>
      <c r="F236" s="5"/>
      <c r="J236" s="5"/>
      <c r="K236" s="5"/>
      <c r="L236" s="5"/>
      <c r="M236" s="5"/>
    </row>
    <row r="237" spans="1:13">
      <c r="A237" s="16"/>
      <c r="B237" s="5"/>
      <c r="C237" s="7"/>
      <c r="D237" s="5"/>
      <c r="E237" s="328"/>
      <c r="F237" s="5"/>
      <c r="J237" s="5"/>
      <c r="K237" s="5"/>
      <c r="L237" s="5"/>
      <c r="M237" s="5"/>
    </row>
    <row r="238" spans="1:13">
      <c r="A238" s="16"/>
      <c r="B238" s="5"/>
      <c r="C238" s="7"/>
      <c r="D238" s="5"/>
      <c r="E238" s="328"/>
      <c r="F238" s="5"/>
      <c r="J238" s="5"/>
      <c r="K238" s="5"/>
      <c r="L238" s="5"/>
      <c r="M238" s="5"/>
    </row>
    <row r="239" spans="1:13">
      <c r="A239" s="16"/>
      <c r="B239" s="5"/>
      <c r="C239" s="7"/>
      <c r="D239" s="5"/>
      <c r="E239" s="328"/>
      <c r="F239" s="5"/>
      <c r="J239" s="5"/>
      <c r="K239" s="5"/>
      <c r="L239" s="5"/>
      <c r="M239" s="5"/>
    </row>
    <row r="240" spans="1:13">
      <c r="A240" s="16"/>
      <c r="B240" s="5"/>
      <c r="C240" s="7"/>
      <c r="D240" s="5"/>
      <c r="E240" s="328"/>
      <c r="F240" s="5"/>
      <c r="J240" s="5"/>
      <c r="K240" s="5"/>
      <c r="L240" s="5"/>
      <c r="M240" s="5"/>
    </row>
    <row r="241" spans="1:13">
      <c r="A241" s="16"/>
      <c r="B241" s="5"/>
      <c r="C241" s="7"/>
      <c r="D241" s="5"/>
      <c r="E241" s="328"/>
      <c r="F241" s="5"/>
      <c r="J241" s="5"/>
      <c r="K241" s="5"/>
      <c r="L241" s="5"/>
      <c r="M241" s="5"/>
    </row>
    <row r="242" spans="1:13">
      <c r="A242" s="16"/>
      <c r="B242" s="5"/>
      <c r="C242" s="7"/>
      <c r="D242" s="5"/>
      <c r="E242" s="328"/>
      <c r="F242" s="5"/>
      <c r="J242" s="5"/>
      <c r="K242" s="5"/>
      <c r="L242" s="5"/>
      <c r="M242" s="5"/>
    </row>
    <row r="243" spans="1:13">
      <c r="A243" s="16"/>
      <c r="B243" s="5"/>
      <c r="C243" s="7"/>
      <c r="D243" s="5"/>
      <c r="E243" s="328"/>
      <c r="F243" s="5"/>
      <c r="J243" s="5"/>
      <c r="K243" s="5"/>
      <c r="L243" s="5"/>
      <c r="M243" s="5"/>
    </row>
    <row r="244" spans="1:13">
      <c r="A244" s="16"/>
      <c r="B244" s="5"/>
      <c r="C244" s="7"/>
      <c r="D244" s="5"/>
      <c r="E244" s="328"/>
      <c r="F244" s="5"/>
      <c r="J244" s="5"/>
      <c r="K244" s="5"/>
      <c r="L244" s="5"/>
      <c r="M244" s="5"/>
    </row>
    <row r="245" spans="1:13">
      <c r="A245" s="16"/>
      <c r="B245" s="5"/>
      <c r="C245" s="7"/>
      <c r="D245" s="5"/>
      <c r="E245" s="328"/>
      <c r="F245" s="5"/>
      <c r="J245" s="5"/>
      <c r="K245" s="5"/>
      <c r="L245" s="5"/>
      <c r="M245" s="5"/>
    </row>
    <row r="246" spans="1:13">
      <c r="A246" s="16"/>
      <c r="B246" s="5"/>
      <c r="C246" s="7"/>
      <c r="D246" s="5"/>
      <c r="E246" s="328"/>
      <c r="F246" s="5"/>
      <c r="J246" s="5"/>
      <c r="K246" s="5"/>
      <c r="L246" s="5"/>
      <c r="M246" s="5"/>
    </row>
    <row r="247" spans="1:13">
      <c r="A247" s="16"/>
      <c r="B247" s="5"/>
      <c r="C247" s="7"/>
      <c r="D247" s="5"/>
      <c r="E247" s="328"/>
      <c r="F247" s="5"/>
      <c r="J247" s="5"/>
      <c r="K247" s="5"/>
      <c r="L247" s="5"/>
      <c r="M247" s="5"/>
    </row>
    <row r="248" spans="1:13">
      <c r="A248" s="16"/>
      <c r="B248" s="5"/>
      <c r="C248" s="7"/>
      <c r="D248" s="5"/>
      <c r="E248" s="328"/>
      <c r="F248" s="5"/>
      <c r="J248" s="5"/>
      <c r="K248" s="5"/>
      <c r="L248" s="5"/>
      <c r="M248" s="5"/>
    </row>
    <row r="249" spans="1:13">
      <c r="A249" s="16"/>
      <c r="B249" s="5"/>
      <c r="C249" s="7"/>
      <c r="D249" s="5"/>
      <c r="E249" s="328"/>
      <c r="F249" s="5"/>
      <c r="J249" s="5"/>
      <c r="K249" s="5"/>
      <c r="L249" s="5"/>
      <c r="M249" s="5"/>
    </row>
    <row r="250" spans="1:13">
      <c r="A250" s="16"/>
      <c r="B250" s="5"/>
      <c r="C250" s="7"/>
      <c r="D250" s="5"/>
      <c r="E250" s="328"/>
      <c r="F250" s="5"/>
      <c r="J250" s="5"/>
      <c r="K250" s="5"/>
      <c r="L250" s="5"/>
      <c r="M250" s="5"/>
    </row>
    <row r="251" spans="1:13">
      <c r="A251" s="16"/>
      <c r="B251" s="5"/>
      <c r="C251" s="7"/>
      <c r="D251" s="5"/>
      <c r="E251" s="328"/>
      <c r="F251" s="5"/>
      <c r="J251" s="5"/>
      <c r="K251" s="5"/>
      <c r="L251" s="5"/>
      <c r="M251" s="5"/>
    </row>
    <row r="252" spans="1:13">
      <c r="A252" s="16"/>
      <c r="B252" s="5"/>
      <c r="C252" s="7"/>
      <c r="D252" s="5"/>
      <c r="E252" s="328"/>
      <c r="F252" s="5"/>
      <c r="J252" s="5"/>
      <c r="K252" s="5"/>
      <c r="L252" s="5"/>
      <c r="M252" s="5"/>
    </row>
    <row r="253" spans="1:13">
      <c r="A253" s="16"/>
      <c r="B253" s="5"/>
      <c r="C253" s="7"/>
      <c r="D253" s="5"/>
      <c r="E253" s="328"/>
      <c r="F253" s="5"/>
      <c r="J253" s="5"/>
      <c r="K253" s="5"/>
      <c r="L253" s="5"/>
      <c r="M253" s="5"/>
    </row>
    <row r="254" spans="1:13">
      <c r="A254" s="16"/>
      <c r="B254" s="5"/>
      <c r="C254" s="7"/>
      <c r="D254" s="5"/>
      <c r="E254" s="328"/>
      <c r="F254" s="5"/>
      <c r="J254" s="5"/>
      <c r="K254" s="5"/>
      <c r="L254" s="5"/>
      <c r="M254" s="5"/>
    </row>
    <row r="255" spans="1:13">
      <c r="A255" s="16"/>
      <c r="B255" s="5"/>
      <c r="C255" s="7"/>
      <c r="D255" s="5"/>
      <c r="E255" s="328"/>
      <c r="F255" s="5"/>
      <c r="J255" s="5"/>
      <c r="K255" s="5"/>
      <c r="L255" s="5"/>
      <c r="M255" s="5"/>
    </row>
    <row r="256" spans="1:13">
      <c r="A256" s="16"/>
      <c r="B256" s="5"/>
      <c r="C256" s="7"/>
      <c r="D256" s="5"/>
      <c r="E256" s="328"/>
      <c r="F256" s="5"/>
      <c r="J256" s="5"/>
      <c r="K256" s="5"/>
      <c r="L256" s="5"/>
      <c r="M256" s="5"/>
    </row>
    <row r="257" spans="1:13">
      <c r="A257" s="16"/>
      <c r="B257" s="5"/>
      <c r="C257" s="7"/>
      <c r="D257" s="5"/>
      <c r="E257" s="328"/>
      <c r="F257" s="5"/>
      <c r="J257" s="5"/>
      <c r="K257" s="5"/>
      <c r="L257" s="5"/>
      <c r="M257" s="5"/>
    </row>
    <row r="258" spans="1:13">
      <c r="A258" s="16"/>
      <c r="B258" s="5"/>
      <c r="C258" s="7"/>
      <c r="D258" s="5"/>
      <c r="E258" s="328"/>
      <c r="F258" s="5"/>
      <c r="J258" s="5"/>
      <c r="K258" s="5"/>
      <c r="L258" s="5"/>
      <c r="M258" s="5"/>
    </row>
    <row r="259" spans="1:13">
      <c r="A259" s="16"/>
      <c r="B259" s="5"/>
      <c r="C259" s="7"/>
      <c r="D259" s="5"/>
      <c r="E259" s="328"/>
      <c r="F259" s="5"/>
      <c r="J259" s="5"/>
      <c r="K259" s="5"/>
      <c r="L259" s="5"/>
      <c r="M259" s="5"/>
    </row>
    <row r="260" spans="1:13">
      <c r="A260" s="16"/>
      <c r="B260" s="5"/>
      <c r="C260" s="7"/>
      <c r="D260" s="5"/>
      <c r="E260" s="328"/>
      <c r="F260" s="5"/>
      <c r="J260" s="5"/>
      <c r="K260" s="5"/>
      <c r="L260" s="5"/>
      <c r="M260" s="5"/>
    </row>
    <row r="261" spans="1:13">
      <c r="A261" s="16"/>
      <c r="B261" s="5"/>
      <c r="C261" s="7"/>
      <c r="D261" s="5"/>
      <c r="E261" s="328"/>
      <c r="F261" s="5"/>
      <c r="J261" s="5"/>
      <c r="K261" s="5"/>
      <c r="L261" s="5"/>
      <c r="M261" s="5"/>
    </row>
    <row r="262" spans="1:13">
      <c r="A262" s="16"/>
      <c r="B262" s="5"/>
      <c r="C262" s="7"/>
      <c r="D262" s="5"/>
      <c r="E262" s="328"/>
      <c r="F262" s="5"/>
      <c r="J262" s="5"/>
      <c r="K262" s="5"/>
      <c r="L262" s="5"/>
      <c r="M262" s="5"/>
    </row>
    <row r="263" spans="1:13">
      <c r="A263" s="16"/>
      <c r="B263" s="5"/>
      <c r="C263" s="7"/>
      <c r="D263" s="5"/>
      <c r="E263" s="328"/>
      <c r="F263" s="5"/>
      <c r="J263" s="5"/>
      <c r="K263" s="5"/>
      <c r="L263" s="5"/>
      <c r="M263" s="5"/>
    </row>
    <row r="264" spans="1:13">
      <c r="A264" s="16"/>
      <c r="B264" s="5"/>
      <c r="C264" s="7"/>
      <c r="D264" s="5"/>
      <c r="E264" s="328"/>
      <c r="F264" s="5"/>
      <c r="J264" s="5"/>
      <c r="K264" s="5"/>
      <c r="L264" s="5"/>
      <c r="M264" s="5"/>
    </row>
    <row r="265" spans="1:13">
      <c r="A265" s="16"/>
      <c r="B265" s="5"/>
      <c r="C265" s="7"/>
      <c r="D265" s="5"/>
      <c r="E265" s="328"/>
      <c r="F265" s="5"/>
      <c r="J265" s="5"/>
      <c r="K265" s="5"/>
      <c r="L265" s="5"/>
      <c r="M265" s="5"/>
    </row>
    <row r="266" spans="1:13">
      <c r="A266" s="16"/>
      <c r="B266" s="5"/>
      <c r="C266" s="7"/>
      <c r="D266" s="5"/>
      <c r="E266" s="328"/>
      <c r="F266" s="5"/>
      <c r="J266" s="5"/>
      <c r="K266" s="5"/>
      <c r="L266" s="5"/>
      <c r="M266" s="5"/>
    </row>
    <row r="267" spans="1:13">
      <c r="A267" s="16"/>
      <c r="B267" s="5"/>
      <c r="C267" s="7"/>
      <c r="D267" s="5"/>
      <c r="E267" s="328"/>
      <c r="F267" s="5"/>
      <c r="J267" s="5"/>
      <c r="K267" s="5"/>
      <c r="L267" s="5"/>
      <c r="M267" s="5"/>
    </row>
    <row r="268" spans="1:13">
      <c r="A268" s="16"/>
      <c r="B268" s="5"/>
      <c r="C268" s="7"/>
      <c r="D268" s="5"/>
      <c r="E268" s="328"/>
      <c r="F268" s="5"/>
      <c r="J268" s="5"/>
      <c r="K268" s="5"/>
      <c r="L268" s="5"/>
      <c r="M268" s="5"/>
    </row>
    <row r="269" spans="1:13">
      <c r="A269" s="16"/>
      <c r="B269" s="5"/>
      <c r="C269" s="7"/>
      <c r="D269" s="5"/>
      <c r="E269" s="328"/>
      <c r="F269" s="5"/>
      <c r="J269" s="5"/>
      <c r="K269" s="5"/>
      <c r="L269" s="5"/>
      <c r="M269" s="5"/>
    </row>
    <row r="270" spans="1:13">
      <c r="A270" s="16"/>
      <c r="B270" s="5"/>
      <c r="C270" s="7"/>
      <c r="D270" s="5"/>
      <c r="E270" s="328"/>
      <c r="F270" s="5"/>
      <c r="J270" s="5"/>
      <c r="K270" s="5"/>
      <c r="L270" s="5"/>
      <c r="M270" s="5"/>
    </row>
    <row r="271" spans="1:13">
      <c r="A271" s="16"/>
      <c r="B271" s="5"/>
      <c r="C271" s="7"/>
      <c r="D271" s="5"/>
      <c r="E271" s="328"/>
      <c r="F271" s="5"/>
      <c r="J271" s="5"/>
      <c r="K271" s="5"/>
      <c r="L271" s="5"/>
      <c r="M271" s="5"/>
    </row>
    <row r="272" spans="1:13">
      <c r="A272" s="16"/>
      <c r="B272" s="5"/>
      <c r="C272" s="7"/>
      <c r="D272" s="5"/>
      <c r="E272" s="328"/>
      <c r="F272" s="5"/>
      <c r="J272" s="5"/>
      <c r="K272" s="5"/>
      <c r="L272" s="5"/>
      <c r="M272" s="5"/>
    </row>
    <row r="273" spans="1:13">
      <c r="A273" s="16"/>
      <c r="B273" s="5"/>
      <c r="C273" s="7"/>
      <c r="D273" s="5"/>
      <c r="E273" s="328"/>
      <c r="F273" s="5"/>
      <c r="J273" s="5"/>
      <c r="K273" s="5"/>
      <c r="L273" s="5"/>
      <c r="M273" s="5"/>
    </row>
    <row r="274" spans="1:13">
      <c r="A274" s="16"/>
      <c r="B274" s="5"/>
      <c r="C274" s="7"/>
      <c r="D274" s="5"/>
      <c r="E274" s="328"/>
      <c r="F274" s="5"/>
      <c r="J274" s="5"/>
      <c r="K274" s="5"/>
      <c r="L274" s="5"/>
      <c r="M274" s="5"/>
    </row>
    <row r="275" spans="1:13">
      <c r="A275" s="16"/>
      <c r="B275" s="5"/>
      <c r="C275" s="7"/>
      <c r="D275" s="5"/>
      <c r="E275" s="328"/>
      <c r="F275" s="5"/>
      <c r="J275" s="5"/>
      <c r="K275" s="5"/>
      <c r="L275" s="5"/>
      <c r="M275" s="5"/>
    </row>
    <row r="276" spans="1:13">
      <c r="A276" s="16"/>
      <c r="B276" s="5"/>
      <c r="C276" s="7"/>
      <c r="D276" s="5"/>
      <c r="E276" s="328"/>
      <c r="F276" s="5"/>
      <c r="J276" s="5"/>
      <c r="K276" s="5"/>
      <c r="L276" s="5"/>
      <c r="M276" s="5"/>
    </row>
    <row r="277" spans="1:13">
      <c r="A277" s="16"/>
      <c r="B277" s="5"/>
      <c r="C277" s="7"/>
      <c r="D277" s="5"/>
      <c r="E277" s="328"/>
      <c r="F277" s="5"/>
      <c r="J277" s="5"/>
      <c r="K277" s="5"/>
      <c r="L277" s="5"/>
      <c r="M277" s="5"/>
    </row>
    <row r="278" spans="1:13">
      <c r="A278" s="16"/>
      <c r="B278" s="5"/>
      <c r="C278" s="7"/>
      <c r="D278" s="5"/>
      <c r="E278" s="328"/>
      <c r="F278" s="5"/>
      <c r="J278" s="5"/>
      <c r="K278" s="5"/>
      <c r="L278" s="5"/>
      <c r="M278" s="5"/>
    </row>
    <row r="279" spans="1:13">
      <c r="A279" s="16"/>
      <c r="B279" s="5"/>
      <c r="C279" s="7"/>
      <c r="D279" s="5"/>
      <c r="E279" s="328"/>
      <c r="F279" s="5"/>
      <c r="J279" s="5"/>
      <c r="K279" s="5"/>
      <c r="L279" s="5"/>
      <c r="M279" s="5"/>
    </row>
    <row r="280" spans="1:13">
      <c r="A280" s="16"/>
      <c r="B280" s="5"/>
      <c r="C280" s="7"/>
      <c r="D280" s="5"/>
      <c r="E280" s="328"/>
      <c r="F280" s="5"/>
      <c r="J280" s="5"/>
      <c r="K280" s="5"/>
      <c r="L280" s="5"/>
      <c r="M280" s="5"/>
    </row>
    <row r="281" spans="1:13">
      <c r="A281" s="16"/>
      <c r="B281" s="5"/>
      <c r="C281" s="7"/>
      <c r="D281" s="5"/>
      <c r="E281" s="328"/>
      <c r="F281" s="5"/>
      <c r="J281" s="5"/>
      <c r="K281" s="5"/>
      <c r="L281" s="5"/>
      <c r="M281" s="5"/>
    </row>
    <row r="282" spans="1:13">
      <c r="A282" s="16"/>
      <c r="B282" s="5"/>
      <c r="C282" s="7"/>
      <c r="D282" s="5"/>
      <c r="E282" s="328"/>
      <c r="F282" s="5"/>
      <c r="J282" s="5"/>
      <c r="K282" s="5"/>
      <c r="L282" s="5"/>
      <c r="M282" s="5"/>
    </row>
    <row r="283" spans="1:13">
      <c r="A283" s="16"/>
      <c r="B283" s="5"/>
      <c r="C283" s="7"/>
      <c r="D283" s="5"/>
      <c r="E283" s="328"/>
      <c r="F283" s="5"/>
      <c r="J283" s="5"/>
      <c r="K283" s="5"/>
      <c r="L283" s="5"/>
      <c r="M283" s="5"/>
    </row>
    <row r="284" spans="1:13">
      <c r="A284" s="16"/>
      <c r="B284" s="5"/>
      <c r="C284" s="7"/>
      <c r="D284" s="5"/>
      <c r="E284" s="328"/>
      <c r="F284" s="5"/>
      <c r="J284" s="5"/>
      <c r="K284" s="5"/>
      <c r="L284" s="5"/>
      <c r="M284" s="5"/>
    </row>
    <row r="285" spans="1:13">
      <c r="A285" s="16"/>
      <c r="B285" s="5"/>
      <c r="C285" s="7"/>
      <c r="D285" s="5"/>
      <c r="E285" s="328"/>
      <c r="F285" s="5"/>
      <c r="J285" s="5"/>
      <c r="K285" s="5"/>
      <c r="L285" s="5"/>
      <c r="M285" s="5"/>
    </row>
    <row r="286" spans="1:13">
      <c r="A286" s="16"/>
      <c r="B286" s="5"/>
      <c r="C286" s="7"/>
      <c r="D286" s="5"/>
      <c r="E286" s="328"/>
      <c r="F286" s="5"/>
      <c r="J286" s="5"/>
      <c r="K286" s="5"/>
      <c r="L286" s="5"/>
      <c r="M286" s="5"/>
    </row>
    <row r="287" spans="1:13">
      <c r="A287" s="16"/>
      <c r="B287" s="5"/>
      <c r="C287" s="7"/>
      <c r="D287" s="5"/>
      <c r="E287" s="328"/>
      <c r="F287" s="5"/>
      <c r="J287" s="5"/>
      <c r="K287" s="5"/>
      <c r="L287" s="5"/>
      <c r="M287" s="5"/>
    </row>
    <row r="288" spans="1:13">
      <c r="A288" s="16"/>
      <c r="B288" s="5"/>
      <c r="C288" s="7"/>
      <c r="D288" s="5"/>
      <c r="E288" s="328"/>
      <c r="F288" s="5"/>
      <c r="J288" s="5"/>
      <c r="K288" s="5"/>
      <c r="L288" s="5"/>
      <c r="M288" s="5"/>
    </row>
    <row r="289" spans="1:13">
      <c r="A289" s="16"/>
      <c r="B289" s="5"/>
      <c r="C289" s="7"/>
      <c r="D289" s="5"/>
      <c r="E289" s="328"/>
      <c r="F289" s="5"/>
      <c r="J289" s="5"/>
      <c r="K289" s="5"/>
      <c r="L289" s="5"/>
      <c r="M289" s="5"/>
    </row>
    <row r="290" spans="1:13">
      <c r="A290" s="16"/>
      <c r="B290" s="5"/>
      <c r="C290" s="7"/>
      <c r="D290" s="5"/>
      <c r="E290" s="328"/>
      <c r="F290" s="5"/>
      <c r="J290" s="5"/>
      <c r="K290" s="5"/>
      <c r="L290" s="5"/>
      <c r="M290" s="5"/>
    </row>
    <row r="291" spans="1:13">
      <c r="A291" s="16"/>
      <c r="B291" s="5"/>
      <c r="C291" s="7"/>
      <c r="D291" s="5"/>
      <c r="E291" s="328"/>
      <c r="F291" s="5"/>
      <c r="J291" s="5"/>
      <c r="K291" s="5"/>
      <c r="L291" s="5"/>
      <c r="M291" s="5"/>
    </row>
    <row r="292" spans="1:13">
      <c r="A292" s="16"/>
      <c r="B292" s="5"/>
      <c r="C292" s="7"/>
      <c r="D292" s="5"/>
      <c r="E292" s="328"/>
      <c r="F292" s="5"/>
      <c r="J292" s="5"/>
      <c r="K292" s="5"/>
      <c r="L292" s="5"/>
      <c r="M292" s="5"/>
    </row>
    <row r="293" spans="1:13">
      <c r="A293" s="16"/>
      <c r="B293" s="5"/>
      <c r="C293" s="7"/>
      <c r="D293" s="5"/>
      <c r="E293" s="328"/>
      <c r="F293" s="5"/>
      <c r="J293" s="5"/>
      <c r="K293" s="5"/>
      <c r="L293" s="5"/>
      <c r="M293" s="5"/>
    </row>
    <row r="294" spans="1:13">
      <c r="A294" s="16"/>
      <c r="B294" s="5"/>
      <c r="C294" s="7"/>
      <c r="D294" s="5"/>
      <c r="E294" s="328"/>
      <c r="F294" s="5"/>
      <c r="J294" s="5"/>
      <c r="K294" s="5"/>
      <c r="L294" s="5"/>
      <c r="M294" s="5"/>
    </row>
    <row r="295" spans="1:13">
      <c r="A295" s="16"/>
      <c r="B295" s="5"/>
      <c r="C295" s="7"/>
      <c r="D295" s="5"/>
      <c r="E295" s="328"/>
      <c r="F295" s="5"/>
      <c r="J295" s="5"/>
      <c r="K295" s="5"/>
      <c r="L295" s="5"/>
      <c r="M295" s="5"/>
    </row>
    <row r="296" spans="1:13">
      <c r="A296" s="16"/>
      <c r="B296" s="5"/>
      <c r="C296" s="7"/>
      <c r="D296" s="5"/>
      <c r="E296" s="328"/>
      <c r="F296" s="5"/>
      <c r="J296" s="5"/>
      <c r="K296" s="5"/>
      <c r="L296" s="5"/>
      <c r="M296" s="5"/>
    </row>
    <row r="297" spans="1:13">
      <c r="A297" s="16"/>
      <c r="B297" s="5"/>
      <c r="C297" s="7"/>
      <c r="D297" s="5"/>
      <c r="E297" s="328"/>
      <c r="F297" s="5"/>
      <c r="J297" s="5"/>
      <c r="K297" s="5"/>
      <c r="L297" s="5"/>
      <c r="M297" s="5"/>
    </row>
    <row r="298" spans="1:13">
      <c r="A298" s="16"/>
      <c r="B298" s="5"/>
      <c r="C298" s="7"/>
      <c r="D298" s="5"/>
      <c r="E298" s="328"/>
      <c r="F298" s="5"/>
      <c r="J298" s="5"/>
      <c r="K298" s="5"/>
      <c r="L298" s="5"/>
      <c r="M298" s="5"/>
    </row>
    <row r="299" spans="1:13">
      <c r="A299" s="16"/>
      <c r="B299" s="5"/>
      <c r="C299" s="7"/>
      <c r="D299" s="5"/>
      <c r="E299" s="328"/>
      <c r="F299" s="5"/>
      <c r="J299" s="5"/>
      <c r="K299" s="5"/>
      <c r="L299" s="5"/>
      <c r="M299" s="5"/>
    </row>
    <row r="300" spans="1:13">
      <c r="A300" s="16"/>
      <c r="B300" s="5"/>
      <c r="C300" s="7"/>
      <c r="D300" s="5"/>
      <c r="E300" s="328"/>
      <c r="F300" s="5"/>
      <c r="J300" s="5"/>
      <c r="K300" s="5"/>
      <c r="L300" s="5"/>
      <c r="M300" s="5"/>
    </row>
    <row r="301" spans="1:13">
      <c r="A301" s="16"/>
      <c r="B301" s="5"/>
      <c r="C301" s="7"/>
      <c r="D301" s="5"/>
      <c r="E301" s="328"/>
      <c r="F301" s="5"/>
      <c r="J301" s="5"/>
      <c r="K301" s="5"/>
      <c r="L301" s="5"/>
      <c r="M301" s="5"/>
    </row>
    <row r="302" spans="1:13">
      <c r="A302" s="16"/>
      <c r="B302" s="5"/>
      <c r="C302" s="7"/>
      <c r="D302" s="5"/>
      <c r="E302" s="328"/>
      <c r="F302" s="5"/>
      <c r="J302" s="5"/>
      <c r="K302" s="5"/>
      <c r="L302" s="5"/>
      <c r="M302" s="5"/>
    </row>
    <row r="303" spans="1:13">
      <c r="A303" s="16"/>
      <c r="B303" s="5"/>
      <c r="C303" s="7"/>
      <c r="D303" s="5"/>
      <c r="E303" s="328"/>
      <c r="F303" s="5"/>
      <c r="J303" s="5"/>
      <c r="K303" s="5"/>
      <c r="L303" s="5"/>
      <c r="M303" s="5"/>
    </row>
    <row r="304" spans="1:13">
      <c r="A304" s="16"/>
      <c r="B304" s="5"/>
      <c r="C304" s="7"/>
      <c r="D304" s="5"/>
      <c r="E304" s="328"/>
      <c r="F304" s="5"/>
      <c r="J304" s="5"/>
      <c r="K304" s="5"/>
      <c r="L304" s="5"/>
      <c r="M304" s="5"/>
    </row>
    <row r="305" spans="1:13">
      <c r="A305" s="16"/>
      <c r="B305" s="5"/>
      <c r="C305" s="7"/>
      <c r="D305" s="5"/>
      <c r="E305" s="328"/>
      <c r="F305" s="5"/>
      <c r="J305" s="5"/>
      <c r="K305" s="5"/>
      <c r="L305" s="5"/>
      <c r="M305" s="5"/>
    </row>
    <row r="306" spans="1:13">
      <c r="A306" s="16"/>
      <c r="B306" s="5"/>
      <c r="C306" s="7"/>
      <c r="D306" s="5"/>
      <c r="E306" s="328"/>
      <c r="F306" s="5"/>
      <c r="J306" s="5"/>
      <c r="K306" s="5"/>
      <c r="L306" s="5"/>
      <c r="M306" s="5"/>
    </row>
    <row r="307" spans="1:13">
      <c r="A307" s="16"/>
      <c r="B307" s="5"/>
      <c r="C307" s="7"/>
      <c r="D307" s="5"/>
      <c r="E307" s="328"/>
      <c r="F307" s="5"/>
      <c r="J307" s="5"/>
      <c r="K307" s="5"/>
      <c r="L307" s="5"/>
      <c r="M307" s="5"/>
    </row>
    <row r="308" spans="1:13">
      <c r="A308" s="16"/>
      <c r="B308" s="5"/>
      <c r="C308" s="7"/>
      <c r="D308" s="5"/>
      <c r="E308" s="328"/>
      <c r="F308" s="5"/>
      <c r="J308" s="5"/>
      <c r="K308" s="5"/>
      <c r="L308" s="5"/>
      <c r="M308" s="5"/>
    </row>
    <row r="309" spans="1:13">
      <c r="A309" s="16"/>
      <c r="B309" s="5"/>
      <c r="C309" s="7"/>
      <c r="D309" s="5"/>
      <c r="E309" s="328"/>
      <c r="F309" s="5"/>
      <c r="J309" s="5"/>
      <c r="K309" s="5"/>
      <c r="L309" s="5"/>
      <c r="M309" s="5"/>
    </row>
    <row r="310" spans="1:13">
      <c r="A310" s="16"/>
      <c r="B310" s="5"/>
      <c r="C310" s="7"/>
      <c r="D310" s="5"/>
      <c r="E310" s="328"/>
      <c r="F310" s="5"/>
      <c r="J310" s="5"/>
      <c r="K310" s="5"/>
      <c r="L310" s="5"/>
      <c r="M310" s="5"/>
    </row>
    <row r="311" spans="1:13">
      <c r="A311" s="16"/>
      <c r="B311" s="5"/>
      <c r="C311" s="7"/>
      <c r="D311" s="5"/>
      <c r="E311" s="328"/>
      <c r="F311" s="5"/>
      <c r="J311" s="5"/>
      <c r="K311" s="5"/>
      <c r="L311" s="5"/>
      <c r="M311" s="5"/>
    </row>
    <row r="312" spans="1:13">
      <c r="A312" s="16"/>
      <c r="B312" s="5"/>
      <c r="C312" s="7"/>
      <c r="D312" s="5"/>
      <c r="E312" s="328"/>
      <c r="F312" s="5"/>
      <c r="J312" s="5"/>
      <c r="K312" s="5"/>
      <c r="L312" s="5"/>
      <c r="M312" s="5"/>
    </row>
    <row r="313" spans="1:13">
      <c r="A313" s="16"/>
      <c r="B313" s="5"/>
      <c r="C313" s="7"/>
      <c r="D313" s="5"/>
      <c r="E313" s="328"/>
      <c r="F313" s="5"/>
      <c r="J313" s="5"/>
      <c r="K313" s="5"/>
      <c r="L313" s="5"/>
      <c r="M313" s="5"/>
    </row>
    <row r="314" spans="1:13">
      <c r="A314" s="16"/>
      <c r="B314" s="5"/>
      <c r="C314" s="7"/>
      <c r="D314" s="5"/>
      <c r="E314" s="328"/>
      <c r="F314" s="5"/>
      <c r="J314" s="5"/>
      <c r="K314" s="5"/>
      <c r="L314" s="5"/>
      <c r="M314" s="5"/>
    </row>
    <row r="315" spans="1:13">
      <c r="A315" s="16"/>
      <c r="B315" s="5"/>
      <c r="C315" s="7"/>
      <c r="D315" s="5"/>
      <c r="E315" s="328"/>
      <c r="F315" s="5"/>
      <c r="J315" s="5"/>
      <c r="K315" s="5"/>
      <c r="L315" s="5"/>
      <c r="M315" s="5"/>
    </row>
    <row r="316" spans="1:13">
      <c r="A316" s="16"/>
      <c r="B316" s="5"/>
      <c r="C316" s="7"/>
      <c r="D316" s="5"/>
      <c r="E316" s="328"/>
      <c r="F316" s="5"/>
      <c r="J316" s="5"/>
      <c r="K316" s="5"/>
      <c r="L316" s="5"/>
      <c r="M316" s="5"/>
    </row>
    <row r="317" spans="1:13">
      <c r="A317" s="16"/>
      <c r="B317" s="5"/>
      <c r="C317" s="7"/>
      <c r="D317" s="5"/>
      <c r="E317" s="328"/>
      <c r="F317" s="5"/>
      <c r="J317" s="5"/>
      <c r="K317" s="5"/>
      <c r="L317" s="5"/>
      <c r="M317" s="5"/>
    </row>
    <row r="318" spans="1:13">
      <c r="A318" s="16"/>
      <c r="B318" s="5"/>
      <c r="C318" s="7"/>
      <c r="D318" s="5"/>
      <c r="E318" s="328"/>
      <c r="F318" s="5"/>
      <c r="J318" s="5"/>
      <c r="K318" s="5"/>
      <c r="L318" s="5"/>
      <c r="M318" s="5"/>
    </row>
    <row r="319" spans="1:13">
      <c r="A319" s="16"/>
      <c r="B319" s="5"/>
      <c r="C319" s="7"/>
      <c r="D319" s="5"/>
      <c r="E319" s="328"/>
      <c r="F319" s="5"/>
      <c r="J319" s="5"/>
      <c r="K319" s="5"/>
      <c r="L319" s="5"/>
      <c r="M319" s="5"/>
    </row>
    <row r="320" spans="1:13">
      <c r="A320" s="16"/>
      <c r="B320" s="5"/>
      <c r="C320" s="7"/>
      <c r="D320" s="5"/>
      <c r="E320" s="328"/>
      <c r="F320" s="5"/>
      <c r="J320" s="5"/>
      <c r="K320" s="5"/>
      <c r="L320" s="5"/>
      <c r="M320" s="5"/>
    </row>
    <row r="321" spans="1:13">
      <c r="A321" s="16"/>
      <c r="B321" s="5"/>
      <c r="C321" s="7"/>
      <c r="D321" s="5"/>
      <c r="E321" s="328"/>
      <c r="F321" s="5"/>
      <c r="J321" s="5"/>
      <c r="K321" s="5"/>
      <c r="L321" s="5"/>
      <c r="M321" s="5"/>
    </row>
    <row r="322" spans="1:13">
      <c r="A322" s="16"/>
      <c r="B322" s="5"/>
      <c r="C322" s="7"/>
      <c r="D322" s="5"/>
      <c r="E322" s="328"/>
      <c r="F322" s="5"/>
      <c r="J322" s="5"/>
      <c r="K322" s="5"/>
      <c r="L322" s="5"/>
      <c r="M322" s="5"/>
    </row>
    <row r="323" spans="1:13">
      <c r="A323" s="16"/>
      <c r="B323" s="5"/>
      <c r="C323" s="7"/>
      <c r="D323" s="5"/>
      <c r="E323" s="328"/>
      <c r="F323" s="5"/>
      <c r="J323" s="5"/>
      <c r="K323" s="5"/>
      <c r="L323" s="5"/>
      <c r="M323" s="5"/>
    </row>
    <row r="324" spans="1:13">
      <c r="A324" s="16"/>
      <c r="B324" s="5"/>
      <c r="C324" s="7"/>
      <c r="D324" s="5"/>
      <c r="E324" s="328"/>
      <c r="F324" s="5"/>
      <c r="J324" s="5"/>
      <c r="K324" s="5"/>
      <c r="L324" s="5"/>
      <c r="M324" s="5"/>
    </row>
    <row r="325" spans="1:13">
      <c r="A325" s="16"/>
      <c r="B325" s="5"/>
      <c r="C325" s="7"/>
      <c r="D325" s="5"/>
      <c r="E325" s="328"/>
      <c r="F325" s="5"/>
      <c r="J325" s="5"/>
      <c r="K325" s="5"/>
      <c r="L325" s="5"/>
      <c r="M325" s="5"/>
    </row>
    <row r="326" spans="1:13">
      <c r="A326" s="16"/>
      <c r="B326" s="5"/>
      <c r="C326" s="7"/>
      <c r="D326" s="5"/>
      <c r="E326" s="328"/>
      <c r="F326" s="5"/>
      <c r="J326" s="5"/>
      <c r="K326" s="5"/>
      <c r="L326" s="5"/>
      <c r="M326" s="5"/>
    </row>
    <row r="327" spans="1:13">
      <c r="A327" s="16"/>
      <c r="B327" s="5"/>
      <c r="C327" s="7"/>
      <c r="D327" s="5"/>
      <c r="E327" s="328"/>
      <c r="F327" s="5"/>
      <c r="J327" s="5"/>
      <c r="K327" s="5"/>
      <c r="L327" s="5"/>
      <c r="M327" s="5"/>
    </row>
    <row r="328" spans="1:13">
      <c r="A328" s="16"/>
      <c r="B328" s="5"/>
      <c r="C328" s="7"/>
      <c r="D328" s="5"/>
      <c r="E328" s="328"/>
      <c r="F328" s="5"/>
      <c r="J328" s="5"/>
      <c r="K328" s="5"/>
      <c r="L328" s="5"/>
      <c r="M328" s="5"/>
    </row>
    <row r="329" spans="1:13">
      <c r="A329" s="16"/>
      <c r="B329" s="5"/>
      <c r="C329" s="7"/>
      <c r="D329" s="5"/>
      <c r="E329" s="328"/>
      <c r="F329" s="5"/>
      <c r="J329" s="5"/>
      <c r="K329" s="5"/>
      <c r="L329" s="5"/>
      <c r="M329" s="5"/>
    </row>
    <row r="330" spans="1:13">
      <c r="A330" s="16"/>
      <c r="B330" s="5"/>
      <c r="C330" s="7"/>
      <c r="D330" s="5"/>
      <c r="E330" s="328"/>
      <c r="F330" s="5"/>
      <c r="J330" s="5"/>
      <c r="K330" s="5"/>
      <c r="L330" s="5"/>
      <c r="M330" s="5"/>
    </row>
    <row r="331" spans="1:13">
      <c r="A331" s="16"/>
      <c r="B331" s="5"/>
      <c r="C331" s="7"/>
      <c r="D331" s="5"/>
      <c r="E331" s="328"/>
      <c r="F331" s="5"/>
      <c r="J331" s="5"/>
      <c r="K331" s="5"/>
      <c r="L331" s="5"/>
      <c r="M331" s="5"/>
    </row>
    <row r="332" spans="1:13">
      <c r="A332" s="16"/>
      <c r="B332" s="5"/>
      <c r="C332" s="7"/>
      <c r="D332" s="5"/>
      <c r="E332" s="328"/>
      <c r="F332" s="5"/>
      <c r="J332" s="5"/>
      <c r="K332" s="5"/>
      <c r="L332" s="5"/>
      <c r="M332" s="5"/>
    </row>
    <row r="333" spans="1:13">
      <c r="A333" s="16"/>
      <c r="B333" s="5"/>
      <c r="C333" s="7"/>
      <c r="D333" s="5"/>
      <c r="E333" s="328"/>
      <c r="F333" s="5"/>
      <c r="J333" s="5"/>
      <c r="K333" s="5"/>
      <c r="L333" s="5"/>
      <c r="M333" s="5"/>
    </row>
    <row r="334" spans="1:13">
      <c r="A334" s="16"/>
      <c r="B334" s="5"/>
      <c r="C334" s="7"/>
      <c r="D334" s="5"/>
      <c r="E334" s="328"/>
      <c r="F334" s="5"/>
      <c r="J334" s="5"/>
      <c r="K334" s="5"/>
      <c r="L334" s="5"/>
      <c r="M334" s="5"/>
    </row>
    <row r="335" spans="1:13">
      <c r="A335" s="16"/>
      <c r="B335" s="5"/>
      <c r="C335" s="7"/>
      <c r="D335" s="5"/>
      <c r="E335" s="328"/>
      <c r="F335" s="5"/>
      <c r="J335" s="5"/>
      <c r="K335" s="5"/>
      <c r="L335" s="5"/>
      <c r="M335" s="5"/>
    </row>
    <row r="336" spans="1:13">
      <c r="A336" s="16"/>
      <c r="B336" s="5"/>
      <c r="C336" s="7"/>
      <c r="D336" s="5"/>
      <c r="E336" s="328"/>
      <c r="F336" s="5"/>
      <c r="J336" s="5"/>
      <c r="K336" s="5"/>
      <c r="L336" s="5"/>
      <c r="M336" s="5"/>
    </row>
    <row r="337" spans="1:13">
      <c r="A337" s="16"/>
      <c r="B337" s="5"/>
      <c r="C337" s="7"/>
      <c r="D337" s="5"/>
      <c r="E337" s="328"/>
      <c r="F337" s="5"/>
      <c r="J337" s="5"/>
      <c r="K337" s="5"/>
      <c r="L337" s="5"/>
      <c r="M337" s="5"/>
    </row>
    <row r="338" spans="1:13">
      <c r="A338" s="16"/>
      <c r="B338" s="5"/>
      <c r="C338" s="7"/>
      <c r="D338" s="5"/>
      <c r="E338" s="328"/>
      <c r="F338" s="5"/>
      <c r="J338" s="5"/>
      <c r="K338" s="5"/>
      <c r="L338" s="5"/>
      <c r="M338" s="5"/>
    </row>
    <row r="339" spans="1:13">
      <c r="A339" s="16"/>
      <c r="B339" s="5"/>
      <c r="C339" s="7"/>
      <c r="D339" s="5"/>
      <c r="E339" s="328"/>
      <c r="F339" s="5"/>
      <c r="J339" s="5"/>
      <c r="K339" s="5"/>
      <c r="L339" s="5"/>
      <c r="M339" s="5"/>
    </row>
    <row r="340" spans="1:13">
      <c r="A340" s="16"/>
      <c r="B340" s="5"/>
      <c r="C340" s="7"/>
      <c r="D340" s="5"/>
      <c r="E340" s="328"/>
      <c r="F340" s="5"/>
      <c r="J340" s="5"/>
      <c r="K340" s="5"/>
      <c r="L340" s="5"/>
      <c r="M340" s="5"/>
    </row>
    <row r="341" spans="1:13">
      <c r="A341" s="16"/>
      <c r="B341" s="5"/>
      <c r="C341" s="7"/>
      <c r="D341" s="5"/>
      <c r="E341" s="328"/>
      <c r="F341" s="5"/>
      <c r="J341" s="5"/>
      <c r="K341" s="5"/>
      <c r="L341" s="5"/>
      <c r="M341" s="5"/>
    </row>
    <row r="342" spans="1:13">
      <c r="A342" s="16"/>
      <c r="B342" s="5"/>
      <c r="C342" s="7"/>
      <c r="D342" s="5"/>
      <c r="E342" s="328"/>
      <c r="F342" s="5"/>
      <c r="J342" s="5"/>
      <c r="K342" s="5"/>
      <c r="L342" s="5"/>
      <c r="M342" s="5"/>
    </row>
    <row r="343" spans="1:13">
      <c r="A343" s="16"/>
      <c r="B343" s="5"/>
      <c r="C343" s="7"/>
      <c r="D343" s="5"/>
      <c r="E343" s="328"/>
      <c r="F343" s="5"/>
      <c r="J343" s="5"/>
      <c r="K343" s="5"/>
      <c r="L343" s="5"/>
      <c r="M343" s="5"/>
    </row>
    <row r="344" spans="1:13">
      <c r="A344" s="16"/>
      <c r="B344" s="5"/>
      <c r="C344" s="7"/>
      <c r="D344" s="5"/>
      <c r="E344" s="328"/>
      <c r="F344" s="5"/>
      <c r="J344" s="5"/>
      <c r="K344" s="5"/>
      <c r="L344" s="5"/>
      <c r="M344" s="5"/>
    </row>
    <row r="345" spans="1:13">
      <c r="A345" s="16"/>
      <c r="B345" s="5"/>
      <c r="C345" s="7"/>
      <c r="D345" s="5"/>
      <c r="E345" s="328"/>
      <c r="F345" s="5"/>
      <c r="J345" s="5"/>
      <c r="K345" s="5"/>
      <c r="L345" s="5"/>
      <c r="M345" s="5"/>
    </row>
    <row r="346" spans="1:13">
      <c r="A346" s="16"/>
      <c r="B346" s="5"/>
      <c r="C346" s="7"/>
      <c r="D346" s="5"/>
      <c r="E346" s="328"/>
      <c r="F346" s="5"/>
      <c r="J346" s="5"/>
      <c r="K346" s="5"/>
      <c r="L346" s="5"/>
      <c r="M346" s="5"/>
    </row>
    <row r="347" spans="1:13">
      <c r="A347" s="16"/>
      <c r="B347" s="5"/>
      <c r="C347" s="7"/>
      <c r="D347" s="5"/>
      <c r="E347" s="328"/>
      <c r="F347" s="5"/>
      <c r="J347" s="5"/>
      <c r="K347" s="5"/>
      <c r="L347" s="5"/>
      <c r="M347" s="5"/>
    </row>
    <row r="348" spans="1:13">
      <c r="A348" s="16"/>
      <c r="B348" s="5"/>
      <c r="C348" s="7"/>
      <c r="D348" s="5"/>
      <c r="E348" s="328"/>
      <c r="F348" s="5"/>
      <c r="J348" s="5"/>
      <c r="K348" s="5"/>
      <c r="L348" s="5"/>
      <c r="M348" s="5"/>
    </row>
    <row r="349" spans="1:13">
      <c r="A349" s="16"/>
      <c r="B349" s="5"/>
      <c r="C349" s="7"/>
      <c r="D349" s="5"/>
      <c r="E349" s="328"/>
      <c r="F349" s="5"/>
      <c r="J349" s="5"/>
      <c r="K349" s="5"/>
      <c r="L349" s="5"/>
      <c r="M349" s="5"/>
    </row>
    <row r="350" spans="1:13">
      <c r="A350" s="16"/>
      <c r="B350" s="5"/>
      <c r="C350" s="7"/>
      <c r="D350" s="5"/>
      <c r="E350" s="328"/>
      <c r="F350" s="5"/>
      <c r="J350" s="5"/>
      <c r="K350" s="5"/>
      <c r="L350" s="5"/>
      <c r="M350" s="5"/>
    </row>
    <row r="351" spans="1:13">
      <c r="A351" s="16"/>
      <c r="B351" s="5"/>
      <c r="C351" s="7"/>
      <c r="D351" s="5"/>
      <c r="E351" s="328"/>
      <c r="F351" s="5"/>
      <c r="J351" s="5"/>
      <c r="K351" s="5"/>
      <c r="L351" s="5"/>
      <c r="M351" s="5"/>
    </row>
    <row r="352" spans="1:13">
      <c r="A352" s="16"/>
      <c r="B352" s="5"/>
      <c r="C352" s="7"/>
      <c r="D352" s="5"/>
      <c r="E352" s="328"/>
      <c r="F352" s="5"/>
      <c r="J352" s="5"/>
      <c r="K352" s="5"/>
      <c r="L352" s="5"/>
      <c r="M352" s="5"/>
    </row>
    <row r="353" spans="1:13">
      <c r="A353" s="16"/>
      <c r="B353" s="5"/>
      <c r="C353" s="7"/>
      <c r="D353" s="5"/>
      <c r="E353" s="328"/>
      <c r="F353" s="5"/>
      <c r="J353" s="5"/>
      <c r="K353" s="5"/>
      <c r="L353" s="5"/>
      <c r="M353" s="5"/>
    </row>
    <row r="354" spans="1:13">
      <c r="A354" s="16"/>
      <c r="B354" s="5"/>
      <c r="C354" s="7"/>
      <c r="D354" s="5"/>
      <c r="E354" s="328"/>
      <c r="F354" s="5"/>
      <c r="J354" s="5"/>
      <c r="K354" s="5"/>
      <c r="L354" s="5"/>
      <c r="M354" s="5"/>
    </row>
    <row r="355" spans="1:13">
      <c r="A355" s="16"/>
      <c r="B355" s="5"/>
      <c r="C355" s="7"/>
      <c r="D355" s="5"/>
      <c r="E355" s="328"/>
      <c r="F355" s="5"/>
      <c r="J355" s="5"/>
      <c r="K355" s="5"/>
      <c r="L355" s="5"/>
      <c r="M355" s="5"/>
    </row>
    <row r="356" spans="1:13">
      <c r="A356" s="16"/>
      <c r="B356" s="5"/>
      <c r="C356" s="7"/>
      <c r="D356" s="5"/>
      <c r="E356" s="328"/>
      <c r="F356" s="5"/>
      <c r="J356" s="5"/>
      <c r="K356" s="5"/>
      <c r="L356" s="5"/>
      <c r="M356" s="5"/>
    </row>
    <row r="357" spans="1:13">
      <c r="A357" s="16"/>
      <c r="B357" s="5"/>
      <c r="C357" s="7"/>
      <c r="D357" s="5"/>
      <c r="E357" s="328"/>
      <c r="F357" s="5"/>
      <c r="J357" s="5"/>
      <c r="K357" s="5"/>
      <c r="L357" s="5"/>
      <c r="M357" s="5"/>
    </row>
    <row r="358" spans="1:13">
      <c r="A358" s="16"/>
      <c r="B358" s="5"/>
      <c r="C358" s="7"/>
      <c r="D358" s="5"/>
      <c r="E358" s="328"/>
      <c r="F358" s="5"/>
      <c r="J358" s="5"/>
      <c r="K358" s="5"/>
      <c r="L358" s="5"/>
      <c r="M358" s="5"/>
    </row>
    <row r="359" spans="1:13">
      <c r="A359" s="16"/>
      <c r="B359" s="5"/>
      <c r="C359" s="7"/>
      <c r="D359" s="5"/>
      <c r="E359" s="328"/>
      <c r="F359" s="5"/>
      <c r="J359" s="5"/>
      <c r="K359" s="5"/>
      <c r="L359" s="5"/>
      <c r="M359" s="5"/>
    </row>
    <row r="360" spans="1:13">
      <c r="A360" s="16"/>
      <c r="B360" s="5"/>
      <c r="C360" s="7"/>
      <c r="D360" s="5"/>
      <c r="E360" s="328"/>
      <c r="F360" s="5"/>
      <c r="J360" s="5"/>
      <c r="K360" s="5"/>
      <c r="L360" s="5"/>
      <c r="M360" s="5"/>
    </row>
    <row r="361" spans="1:13">
      <c r="A361" s="16"/>
      <c r="B361" s="5"/>
      <c r="C361" s="7"/>
      <c r="D361" s="5"/>
      <c r="E361" s="328"/>
      <c r="F361" s="5"/>
      <c r="J361" s="5"/>
      <c r="K361" s="5"/>
      <c r="L361" s="5"/>
      <c r="M361" s="5"/>
    </row>
    <row r="362" spans="1:13">
      <c r="A362" s="16"/>
      <c r="B362" s="5"/>
      <c r="C362" s="7"/>
      <c r="D362" s="5"/>
      <c r="E362" s="328"/>
      <c r="F362" s="5"/>
      <c r="J362" s="5"/>
      <c r="K362" s="5"/>
      <c r="L362" s="5"/>
      <c r="M362" s="5"/>
    </row>
    <row r="363" spans="1:13">
      <c r="A363" s="16"/>
      <c r="B363" s="5"/>
      <c r="C363" s="7"/>
      <c r="D363" s="5"/>
      <c r="E363" s="328"/>
      <c r="F363" s="5"/>
      <c r="J363" s="5"/>
      <c r="K363" s="5"/>
      <c r="L363" s="5"/>
      <c r="M363" s="5"/>
    </row>
    <row r="364" spans="1:13">
      <c r="A364" s="16"/>
      <c r="B364" s="5"/>
      <c r="C364" s="7"/>
      <c r="D364" s="5"/>
      <c r="E364" s="328"/>
      <c r="F364" s="5"/>
      <c r="J364" s="5"/>
      <c r="K364" s="5"/>
      <c r="L364" s="5"/>
      <c r="M364" s="5"/>
    </row>
    <row r="365" spans="1:13">
      <c r="A365" s="16"/>
      <c r="B365" s="5"/>
      <c r="C365" s="7"/>
      <c r="D365" s="5"/>
      <c r="E365" s="328"/>
      <c r="F365" s="5"/>
      <c r="J365" s="5"/>
      <c r="K365" s="5"/>
      <c r="L365" s="5"/>
      <c r="M365" s="5"/>
    </row>
    <row r="366" spans="1:13">
      <c r="A366" s="16"/>
      <c r="B366" s="5"/>
      <c r="C366" s="7"/>
      <c r="D366" s="5"/>
      <c r="E366" s="328"/>
      <c r="F366" s="5"/>
      <c r="J366" s="5"/>
      <c r="K366" s="5"/>
      <c r="L366" s="5"/>
      <c r="M366" s="5"/>
    </row>
    <row r="367" spans="1:13">
      <c r="A367" s="16"/>
      <c r="B367" s="5"/>
      <c r="C367" s="7"/>
      <c r="D367" s="5"/>
      <c r="E367" s="328"/>
      <c r="F367" s="5"/>
      <c r="J367" s="5"/>
      <c r="K367" s="5"/>
      <c r="L367" s="5"/>
      <c r="M367" s="5"/>
    </row>
    <row r="368" spans="1:13">
      <c r="A368" s="16"/>
      <c r="B368" s="5"/>
      <c r="C368" s="7"/>
      <c r="D368" s="5"/>
      <c r="E368" s="328"/>
      <c r="F368" s="5"/>
      <c r="J368" s="5"/>
      <c r="K368" s="5"/>
      <c r="L368" s="5"/>
      <c r="M368" s="5"/>
    </row>
    <row r="369" spans="1:13">
      <c r="A369" s="16"/>
      <c r="B369" s="5"/>
      <c r="C369" s="7"/>
      <c r="D369" s="5"/>
      <c r="E369" s="328"/>
      <c r="F369" s="5"/>
      <c r="J369" s="5"/>
      <c r="K369" s="5"/>
      <c r="L369" s="5"/>
      <c r="M369" s="5"/>
    </row>
    <row r="370" spans="1:13">
      <c r="A370" s="16"/>
      <c r="B370" s="5"/>
      <c r="C370" s="7"/>
      <c r="D370" s="5"/>
      <c r="E370" s="328"/>
      <c r="F370" s="5"/>
      <c r="J370" s="5"/>
      <c r="K370" s="5"/>
      <c r="L370" s="5"/>
      <c r="M370" s="5"/>
    </row>
    <row r="371" spans="1:13">
      <c r="A371" s="16"/>
      <c r="B371" s="5"/>
      <c r="C371" s="7"/>
      <c r="D371" s="5"/>
      <c r="E371" s="328"/>
      <c r="F371" s="5"/>
      <c r="J371" s="5"/>
      <c r="K371" s="5"/>
      <c r="L371" s="5"/>
      <c r="M371" s="5"/>
    </row>
    <row r="372" spans="1:13">
      <c r="A372" s="16"/>
      <c r="B372" s="5"/>
      <c r="C372" s="7"/>
      <c r="D372" s="5"/>
      <c r="E372" s="328"/>
      <c r="F372" s="5"/>
      <c r="J372" s="5"/>
      <c r="K372" s="5"/>
      <c r="L372" s="5"/>
      <c r="M372" s="5"/>
    </row>
    <row r="373" spans="1:13">
      <c r="A373" s="16"/>
      <c r="B373" s="5"/>
      <c r="C373" s="7"/>
      <c r="D373" s="5"/>
      <c r="E373" s="328"/>
      <c r="F373" s="5"/>
      <c r="J373" s="5"/>
      <c r="K373" s="5"/>
      <c r="L373" s="5"/>
      <c r="M373" s="5"/>
    </row>
    <row r="374" spans="1:13">
      <c r="A374" s="16"/>
      <c r="B374" s="5"/>
      <c r="C374" s="7"/>
      <c r="D374" s="5"/>
      <c r="E374" s="328"/>
      <c r="F374" s="5"/>
      <c r="J374" s="5"/>
      <c r="K374" s="5"/>
      <c r="L374" s="5"/>
      <c r="M374" s="5"/>
    </row>
    <row r="375" spans="1:13">
      <c r="A375" s="16"/>
      <c r="B375" s="5"/>
      <c r="C375" s="7"/>
      <c r="D375" s="5"/>
      <c r="E375" s="328"/>
      <c r="F375" s="5"/>
      <c r="J375" s="5"/>
      <c r="K375" s="5"/>
      <c r="L375" s="5"/>
      <c r="M375" s="5"/>
    </row>
    <row r="376" spans="1:13">
      <c r="A376" s="16"/>
      <c r="B376" s="5"/>
      <c r="C376" s="7"/>
      <c r="D376" s="5"/>
      <c r="E376" s="328"/>
      <c r="F376" s="5"/>
      <c r="J376" s="5"/>
      <c r="K376" s="5"/>
      <c r="L376" s="5"/>
      <c r="M376" s="5"/>
    </row>
    <row r="377" spans="1:13">
      <c r="A377" s="16"/>
      <c r="B377" s="5"/>
      <c r="C377" s="7"/>
      <c r="D377" s="5"/>
      <c r="E377" s="328"/>
      <c r="F377" s="5"/>
      <c r="J377" s="5"/>
      <c r="K377" s="5"/>
      <c r="L377" s="5"/>
      <c r="M377" s="5"/>
    </row>
    <row r="378" spans="1:13">
      <c r="A378" s="16"/>
      <c r="B378" s="5"/>
      <c r="C378" s="7"/>
      <c r="D378" s="5"/>
      <c r="E378" s="328"/>
      <c r="F378" s="5"/>
      <c r="J378" s="5"/>
      <c r="K378" s="5"/>
      <c r="L378" s="5"/>
      <c r="M378" s="5"/>
    </row>
    <row r="379" spans="1:13">
      <c r="A379" s="16"/>
      <c r="B379" s="5"/>
      <c r="C379" s="7"/>
      <c r="D379" s="5"/>
      <c r="E379" s="328"/>
      <c r="F379" s="5"/>
      <c r="J379" s="5"/>
      <c r="K379" s="5"/>
      <c r="L379" s="5"/>
      <c r="M379" s="5"/>
    </row>
    <row r="380" spans="1:13">
      <c r="A380" s="16"/>
      <c r="B380" s="5"/>
      <c r="C380" s="7"/>
      <c r="D380" s="5"/>
      <c r="E380" s="328"/>
      <c r="F380" s="5"/>
      <c r="J380" s="5"/>
      <c r="K380" s="5"/>
      <c r="L380" s="5"/>
      <c r="M380" s="5"/>
    </row>
    <row r="381" spans="1:13">
      <c r="A381" s="16"/>
      <c r="B381" s="5"/>
      <c r="C381" s="7"/>
      <c r="D381" s="5"/>
      <c r="E381" s="328"/>
      <c r="F381" s="5"/>
      <c r="J381" s="5"/>
      <c r="K381" s="5"/>
      <c r="L381" s="5"/>
      <c r="M381" s="5"/>
    </row>
    <row r="382" spans="1:13">
      <c r="A382" s="16"/>
      <c r="B382" s="5"/>
      <c r="C382" s="7"/>
      <c r="D382" s="5"/>
      <c r="E382" s="328"/>
      <c r="F382" s="5"/>
      <c r="J382" s="5"/>
      <c r="K382" s="5"/>
      <c r="L382" s="5"/>
      <c r="M382" s="5"/>
    </row>
    <row r="383" spans="1:13">
      <c r="A383" s="16"/>
      <c r="B383" s="5"/>
      <c r="C383" s="7"/>
      <c r="D383" s="5"/>
      <c r="E383" s="328"/>
      <c r="F383" s="5"/>
      <c r="J383" s="5"/>
      <c r="K383" s="5"/>
      <c r="L383" s="5"/>
      <c r="M383" s="5"/>
    </row>
    <row r="384" spans="1:13">
      <c r="A384" s="16"/>
      <c r="B384" s="5"/>
      <c r="C384" s="7"/>
      <c r="D384" s="5"/>
      <c r="E384" s="328"/>
      <c r="F384" s="5"/>
      <c r="J384" s="5"/>
      <c r="K384" s="5"/>
      <c r="L384" s="5"/>
      <c r="M384" s="5"/>
    </row>
    <row r="385" spans="1:13">
      <c r="A385" s="16"/>
      <c r="B385" s="5"/>
      <c r="C385" s="7"/>
      <c r="D385" s="5"/>
      <c r="E385" s="328"/>
      <c r="F385" s="5"/>
      <c r="J385" s="5"/>
      <c r="K385" s="5"/>
      <c r="L385" s="5"/>
      <c r="M385" s="5"/>
    </row>
    <row r="386" spans="1:13">
      <c r="A386" s="16"/>
      <c r="B386" s="5"/>
      <c r="C386" s="7"/>
      <c r="D386" s="5"/>
      <c r="E386" s="328"/>
      <c r="F386" s="5"/>
      <c r="J386" s="5"/>
      <c r="K386" s="5"/>
      <c r="L386" s="5"/>
      <c r="M386" s="5"/>
    </row>
    <row r="387" spans="1:13">
      <c r="A387" s="16"/>
      <c r="B387" s="5"/>
      <c r="C387" s="7"/>
      <c r="D387" s="5"/>
      <c r="E387" s="328"/>
      <c r="F387" s="5"/>
      <c r="J387" s="5"/>
      <c r="K387" s="5"/>
      <c r="L387" s="5"/>
      <c r="M387" s="5"/>
    </row>
    <row r="388" spans="1:13">
      <c r="A388" s="16"/>
      <c r="B388" s="5"/>
      <c r="C388" s="7"/>
      <c r="D388" s="5"/>
      <c r="E388" s="328"/>
      <c r="F388" s="5"/>
      <c r="J388" s="5"/>
      <c r="K388" s="5"/>
      <c r="L388" s="5"/>
      <c r="M388" s="5"/>
    </row>
    <row r="389" spans="1:13">
      <c r="A389" s="16"/>
      <c r="B389" s="5"/>
      <c r="C389" s="7"/>
      <c r="D389" s="5"/>
      <c r="E389" s="328"/>
      <c r="F389" s="5"/>
      <c r="J389" s="5"/>
      <c r="K389" s="5"/>
      <c r="L389" s="5"/>
      <c r="M389" s="5"/>
    </row>
    <row r="390" spans="1:13">
      <c r="A390" s="16"/>
      <c r="B390" s="5"/>
      <c r="C390" s="7"/>
      <c r="D390" s="5"/>
      <c r="E390" s="328"/>
      <c r="F390" s="5"/>
      <c r="J390" s="5"/>
      <c r="K390" s="5"/>
      <c r="L390" s="5"/>
      <c r="M390" s="5"/>
    </row>
    <row r="391" spans="1:13">
      <c r="A391" s="16"/>
      <c r="B391" s="5"/>
      <c r="C391" s="7"/>
      <c r="D391" s="5"/>
      <c r="E391" s="328"/>
      <c r="F391" s="5"/>
      <c r="J391" s="5"/>
      <c r="K391" s="5"/>
      <c r="L391" s="5"/>
      <c r="M391" s="5"/>
    </row>
    <row r="392" spans="1:13">
      <c r="A392" s="16"/>
      <c r="B392" s="5"/>
      <c r="C392" s="7"/>
      <c r="D392" s="5"/>
      <c r="E392" s="328"/>
      <c r="F392" s="5"/>
      <c r="J392" s="5"/>
      <c r="K392" s="5"/>
      <c r="L392" s="5"/>
      <c r="M392" s="5"/>
    </row>
    <row r="393" spans="1:13">
      <c r="A393" s="16"/>
      <c r="B393" s="5"/>
      <c r="C393" s="7"/>
      <c r="D393" s="5"/>
      <c r="E393" s="328"/>
      <c r="F393" s="5"/>
      <c r="J393" s="5"/>
      <c r="K393" s="5"/>
      <c r="L393" s="5"/>
      <c r="M393" s="5"/>
    </row>
    <row r="394" spans="1:13">
      <c r="A394" s="16"/>
      <c r="B394" s="5"/>
      <c r="C394" s="7"/>
      <c r="D394" s="5"/>
      <c r="E394" s="328"/>
      <c r="F394" s="5"/>
      <c r="J394" s="5"/>
      <c r="K394" s="5"/>
      <c r="L394" s="5"/>
      <c r="M394" s="5"/>
    </row>
    <row r="395" spans="1:13">
      <c r="A395" s="16"/>
      <c r="B395" s="5"/>
      <c r="C395" s="7"/>
      <c r="D395" s="5"/>
      <c r="E395" s="328"/>
      <c r="F395" s="5"/>
      <c r="J395" s="5"/>
      <c r="K395" s="5"/>
      <c r="L395" s="5"/>
      <c r="M395" s="5"/>
    </row>
    <row r="396" spans="1:13">
      <c r="A396" s="16"/>
      <c r="B396" s="5"/>
      <c r="C396" s="7"/>
      <c r="D396" s="5"/>
      <c r="E396" s="328"/>
      <c r="F396" s="5"/>
      <c r="J396" s="5"/>
      <c r="K396" s="5"/>
      <c r="L396" s="5"/>
      <c r="M396" s="5"/>
    </row>
    <row r="397" spans="1:13">
      <c r="A397" s="16"/>
      <c r="B397" s="5"/>
      <c r="C397" s="7"/>
      <c r="D397" s="5"/>
      <c r="E397" s="328"/>
      <c r="F397" s="5"/>
      <c r="J397" s="5"/>
      <c r="K397" s="5"/>
      <c r="L397" s="5"/>
      <c r="M397" s="5"/>
    </row>
    <row r="398" spans="1:13">
      <c r="A398" s="16"/>
      <c r="B398" s="5"/>
      <c r="C398" s="7"/>
      <c r="D398" s="5"/>
      <c r="E398" s="328"/>
      <c r="F398" s="5"/>
      <c r="J398" s="5"/>
      <c r="K398" s="5"/>
      <c r="L398" s="5"/>
      <c r="M398" s="5"/>
    </row>
    <row r="399" spans="1:13">
      <c r="A399" s="16"/>
      <c r="B399" s="5"/>
      <c r="C399" s="7"/>
      <c r="D399" s="5"/>
      <c r="E399" s="328"/>
      <c r="F399" s="5"/>
      <c r="J399" s="5"/>
      <c r="K399" s="5"/>
      <c r="L399" s="5"/>
      <c r="M399" s="5"/>
    </row>
    <row r="400" spans="1:13">
      <c r="A400" s="16"/>
      <c r="B400" s="5"/>
      <c r="C400" s="7"/>
      <c r="D400" s="5"/>
      <c r="E400" s="328"/>
      <c r="F400" s="5"/>
      <c r="J400" s="5"/>
      <c r="K400" s="5"/>
      <c r="L400" s="5"/>
      <c r="M400" s="5"/>
    </row>
    <row r="401" spans="1:13">
      <c r="A401" s="16"/>
      <c r="B401" s="5"/>
      <c r="C401" s="7"/>
      <c r="D401" s="5"/>
      <c r="E401" s="328"/>
      <c r="F401" s="5"/>
      <c r="J401" s="5"/>
      <c r="K401" s="5"/>
      <c r="L401" s="5"/>
      <c r="M401" s="5"/>
    </row>
    <row r="402" spans="1:13">
      <c r="A402" s="16"/>
      <c r="B402" s="5"/>
      <c r="C402" s="7"/>
      <c r="D402" s="5"/>
      <c r="E402" s="328"/>
      <c r="F402" s="5"/>
      <c r="J402" s="5"/>
      <c r="K402" s="5"/>
      <c r="L402" s="5"/>
      <c r="M402" s="5"/>
    </row>
    <row r="403" spans="1:13">
      <c r="A403" s="16"/>
      <c r="B403" s="5"/>
      <c r="C403" s="7"/>
      <c r="D403" s="5"/>
      <c r="E403" s="328"/>
      <c r="F403" s="5"/>
      <c r="J403" s="5"/>
      <c r="K403" s="5"/>
      <c r="L403" s="5"/>
      <c r="M403" s="5"/>
    </row>
    <row r="404" spans="1:13">
      <c r="A404" s="16"/>
      <c r="B404" s="5"/>
      <c r="C404" s="7"/>
      <c r="D404" s="5"/>
      <c r="E404" s="328"/>
      <c r="F404" s="5"/>
      <c r="J404" s="5"/>
      <c r="K404" s="5"/>
      <c r="L404" s="5"/>
      <c r="M404" s="5"/>
    </row>
    <row r="405" spans="1:13">
      <c r="A405" s="16"/>
      <c r="B405" s="5"/>
      <c r="C405" s="7"/>
      <c r="D405" s="5"/>
      <c r="E405" s="328"/>
      <c r="F405" s="5"/>
      <c r="J405" s="5"/>
      <c r="K405" s="5"/>
      <c r="L405" s="5"/>
      <c r="M405" s="5"/>
    </row>
    <row r="406" spans="1:13">
      <c r="A406" s="16"/>
      <c r="B406" s="5"/>
      <c r="C406" s="7"/>
      <c r="D406" s="5"/>
      <c r="E406" s="328"/>
      <c r="F406" s="5"/>
      <c r="J406" s="5"/>
      <c r="K406" s="5"/>
      <c r="L406" s="5"/>
      <c r="M406" s="5"/>
    </row>
    <row r="407" spans="1:13">
      <c r="A407" s="16"/>
      <c r="B407" s="5"/>
      <c r="C407" s="7"/>
      <c r="D407" s="5"/>
      <c r="E407" s="328"/>
      <c r="F407" s="5"/>
      <c r="J407" s="5"/>
      <c r="K407" s="5"/>
      <c r="L407" s="5"/>
      <c r="M407" s="5"/>
    </row>
    <row r="408" spans="1:13">
      <c r="A408" s="16"/>
      <c r="B408" s="5"/>
      <c r="C408" s="7"/>
      <c r="D408" s="5"/>
      <c r="E408" s="328"/>
      <c r="F408" s="5"/>
      <c r="J408" s="5"/>
      <c r="K408" s="5"/>
      <c r="L408" s="5"/>
      <c r="M408" s="5"/>
    </row>
    <row r="409" spans="1:13">
      <c r="A409" s="16"/>
      <c r="B409" s="5"/>
      <c r="C409" s="7"/>
      <c r="D409" s="5"/>
      <c r="E409" s="328"/>
      <c r="F409" s="5"/>
      <c r="J409" s="5"/>
      <c r="K409" s="5"/>
      <c r="L409" s="5"/>
      <c r="M409" s="5"/>
    </row>
    <row r="410" spans="1:13">
      <c r="A410" s="16"/>
      <c r="B410" s="5"/>
      <c r="C410" s="7"/>
      <c r="D410" s="5"/>
      <c r="E410" s="328"/>
      <c r="F410" s="5"/>
      <c r="J410" s="5"/>
      <c r="K410" s="5"/>
      <c r="L410" s="5"/>
      <c r="M410" s="5"/>
    </row>
    <row r="411" spans="1:13">
      <c r="A411" s="16"/>
      <c r="B411" s="5"/>
      <c r="C411" s="7"/>
      <c r="D411" s="5"/>
      <c r="E411" s="328"/>
      <c r="F411" s="5"/>
      <c r="J411" s="5"/>
      <c r="K411" s="5"/>
      <c r="L411" s="5"/>
      <c r="M411" s="5"/>
    </row>
    <row r="412" spans="1:13">
      <c r="A412" s="16"/>
      <c r="B412" s="5"/>
      <c r="C412" s="7"/>
      <c r="D412" s="5"/>
      <c r="E412" s="328"/>
      <c r="F412" s="5"/>
      <c r="J412" s="5"/>
      <c r="K412" s="5"/>
      <c r="L412" s="5"/>
      <c r="M412" s="5"/>
    </row>
    <row r="413" spans="1:13">
      <c r="A413" s="16"/>
      <c r="B413" s="5"/>
      <c r="C413" s="7"/>
      <c r="D413" s="5"/>
      <c r="E413" s="328"/>
      <c r="F413" s="5"/>
      <c r="J413" s="5"/>
      <c r="K413" s="5"/>
      <c r="L413" s="5"/>
      <c r="M413" s="5"/>
    </row>
    <row r="414" spans="1:13">
      <c r="A414" s="16"/>
      <c r="B414" s="5"/>
      <c r="C414" s="7"/>
      <c r="D414" s="5"/>
      <c r="E414" s="328"/>
      <c r="F414" s="5"/>
      <c r="J414" s="5"/>
      <c r="K414" s="5"/>
      <c r="L414" s="5"/>
      <c r="M414" s="5"/>
    </row>
    <row r="415" spans="1:13">
      <c r="A415" s="16"/>
      <c r="B415" s="5"/>
      <c r="C415" s="7"/>
      <c r="D415" s="5"/>
      <c r="E415" s="328"/>
      <c r="F415" s="5"/>
      <c r="J415" s="5"/>
      <c r="K415" s="5"/>
      <c r="L415" s="5"/>
      <c r="M415" s="5"/>
    </row>
    <row r="416" spans="1:13">
      <c r="A416" s="16"/>
      <c r="B416" s="5"/>
      <c r="C416" s="7"/>
      <c r="D416" s="5"/>
      <c r="E416" s="328"/>
      <c r="F416" s="5"/>
      <c r="J416" s="5"/>
      <c r="K416" s="5"/>
      <c r="L416" s="5"/>
      <c r="M416" s="5"/>
    </row>
    <row r="417" spans="1:13">
      <c r="A417" s="16"/>
      <c r="B417" s="5"/>
      <c r="C417" s="7"/>
      <c r="D417" s="5"/>
      <c r="E417" s="328"/>
      <c r="F417" s="5"/>
      <c r="J417" s="5"/>
      <c r="K417" s="5"/>
      <c r="L417" s="5"/>
      <c r="M417" s="5"/>
    </row>
    <row r="418" spans="1:13">
      <c r="A418" s="16"/>
      <c r="B418" s="5"/>
      <c r="C418" s="7"/>
      <c r="D418" s="5"/>
      <c r="E418" s="328"/>
      <c r="F418" s="5"/>
      <c r="J418" s="5"/>
      <c r="K418" s="5"/>
      <c r="L418" s="5"/>
      <c r="M418" s="5"/>
    </row>
    <row r="419" spans="1:13">
      <c r="A419" s="16"/>
      <c r="B419" s="5"/>
      <c r="C419" s="7"/>
      <c r="D419" s="5"/>
      <c r="E419" s="328"/>
      <c r="F419" s="5"/>
      <c r="J419" s="5"/>
      <c r="K419" s="5"/>
      <c r="L419" s="5"/>
      <c r="M419" s="5"/>
    </row>
    <row r="420" spans="1:13">
      <c r="A420" s="16"/>
      <c r="B420" s="5"/>
      <c r="C420" s="7"/>
      <c r="D420" s="5"/>
      <c r="E420" s="328"/>
      <c r="F420" s="5"/>
      <c r="J420" s="5"/>
      <c r="K420" s="5"/>
      <c r="L420" s="5"/>
      <c r="M420" s="5"/>
    </row>
    <row r="421" spans="1:13">
      <c r="A421" s="16"/>
      <c r="B421" s="5"/>
      <c r="C421" s="7"/>
      <c r="D421" s="5"/>
      <c r="E421" s="328"/>
      <c r="F421" s="5"/>
      <c r="J421" s="5"/>
      <c r="K421" s="5"/>
      <c r="L421" s="5"/>
      <c r="M421" s="5"/>
    </row>
    <row r="422" spans="1:13">
      <c r="A422" s="16"/>
      <c r="B422" s="5"/>
      <c r="C422" s="7"/>
      <c r="D422" s="5"/>
      <c r="E422" s="328"/>
      <c r="F422" s="5"/>
      <c r="J422" s="5"/>
      <c r="K422" s="5"/>
      <c r="L422" s="5"/>
      <c r="M422" s="5"/>
    </row>
    <row r="423" spans="1:13">
      <c r="A423" s="16"/>
      <c r="B423" s="5"/>
      <c r="C423" s="7"/>
      <c r="D423" s="5"/>
      <c r="E423" s="328"/>
      <c r="F423" s="5"/>
      <c r="J423" s="5"/>
      <c r="K423" s="5"/>
      <c r="L423" s="5"/>
      <c r="M423" s="5"/>
    </row>
    <row r="424" spans="1:13">
      <c r="A424" s="16"/>
      <c r="B424" s="5"/>
      <c r="C424" s="7"/>
      <c r="D424" s="5"/>
      <c r="E424" s="328"/>
      <c r="F424" s="5"/>
      <c r="J424" s="5"/>
      <c r="K424" s="5"/>
      <c r="L424" s="5"/>
      <c r="M424" s="5"/>
    </row>
    <row r="425" spans="1:13">
      <c r="A425" s="16"/>
      <c r="B425" s="5"/>
      <c r="C425" s="7"/>
      <c r="D425" s="5"/>
      <c r="E425" s="328"/>
      <c r="F425" s="5"/>
      <c r="J425" s="5"/>
      <c r="K425" s="5"/>
      <c r="L425" s="5"/>
      <c r="M425" s="5"/>
    </row>
    <row r="426" spans="1:13">
      <c r="A426" s="16"/>
      <c r="B426" s="5"/>
      <c r="C426" s="7"/>
      <c r="D426" s="5"/>
      <c r="E426" s="328"/>
      <c r="F426" s="5"/>
      <c r="J426" s="5"/>
      <c r="K426" s="5"/>
      <c r="L426" s="5"/>
      <c r="M426" s="5"/>
    </row>
    <row r="427" spans="1:13">
      <c r="A427" s="16"/>
      <c r="B427" s="5"/>
      <c r="C427" s="7"/>
      <c r="D427" s="5"/>
      <c r="E427" s="328"/>
      <c r="F427" s="5"/>
      <c r="J427" s="5"/>
      <c r="K427" s="5"/>
      <c r="L427" s="5"/>
      <c r="M427" s="5"/>
    </row>
    <row r="428" spans="1:13">
      <c r="A428" s="16"/>
      <c r="B428" s="5"/>
      <c r="C428" s="7"/>
      <c r="D428" s="5"/>
      <c r="E428" s="328"/>
      <c r="F428" s="5"/>
      <c r="J428" s="5"/>
      <c r="K428" s="5"/>
      <c r="L428" s="5"/>
      <c r="M428" s="5"/>
    </row>
    <row r="429" spans="1:13">
      <c r="A429" s="16"/>
      <c r="B429" s="5"/>
      <c r="C429" s="7"/>
      <c r="D429" s="5"/>
      <c r="E429" s="328"/>
      <c r="F429" s="5"/>
      <c r="J429" s="5"/>
      <c r="K429" s="5"/>
      <c r="L429" s="5"/>
      <c r="M429" s="5"/>
    </row>
    <row r="430" spans="1:13">
      <c r="A430" s="16"/>
      <c r="B430" s="5"/>
      <c r="C430" s="7"/>
      <c r="D430" s="5"/>
      <c r="E430" s="328"/>
      <c r="F430" s="5"/>
      <c r="J430" s="5"/>
      <c r="K430" s="5"/>
      <c r="L430" s="5"/>
      <c r="M430" s="5"/>
    </row>
    <row r="431" spans="1:13">
      <c r="A431" s="16"/>
      <c r="B431" s="5"/>
      <c r="C431" s="7"/>
      <c r="D431" s="5"/>
      <c r="E431" s="328"/>
      <c r="F431" s="5"/>
      <c r="J431" s="5"/>
      <c r="K431" s="5"/>
      <c r="L431" s="5"/>
      <c r="M431" s="5"/>
    </row>
    <row r="432" spans="1:13">
      <c r="A432" s="16"/>
      <c r="B432" s="5"/>
      <c r="C432" s="7"/>
      <c r="D432" s="5"/>
      <c r="E432" s="328"/>
      <c r="F432" s="5"/>
      <c r="J432" s="5"/>
      <c r="K432" s="5"/>
      <c r="L432" s="5"/>
      <c r="M432" s="5"/>
    </row>
    <row r="433" spans="1:13">
      <c r="A433" s="16"/>
      <c r="B433" s="5"/>
      <c r="C433" s="7"/>
      <c r="D433" s="5"/>
      <c r="E433" s="328"/>
      <c r="F433" s="5"/>
      <c r="J433" s="5"/>
      <c r="K433" s="5"/>
      <c r="L433" s="5"/>
      <c r="M433" s="5"/>
    </row>
    <row r="434" spans="1:13">
      <c r="A434" s="16"/>
      <c r="B434" s="5"/>
      <c r="C434" s="7"/>
      <c r="D434" s="5"/>
      <c r="E434" s="328"/>
      <c r="F434" s="5"/>
      <c r="J434" s="5"/>
      <c r="K434" s="5"/>
      <c r="L434" s="5"/>
      <c r="M434" s="5"/>
    </row>
    <row r="435" spans="1:13">
      <c r="A435" s="16"/>
      <c r="B435" s="5"/>
      <c r="C435" s="7"/>
      <c r="D435" s="5"/>
      <c r="E435" s="328"/>
      <c r="F435" s="5"/>
      <c r="J435" s="5"/>
      <c r="K435" s="5"/>
      <c r="L435" s="5"/>
      <c r="M435" s="5"/>
    </row>
    <row r="436" spans="1:13">
      <c r="A436" s="16"/>
      <c r="B436" s="5"/>
      <c r="C436" s="7"/>
      <c r="D436" s="5"/>
      <c r="E436" s="328"/>
      <c r="F436" s="5"/>
      <c r="J436" s="5"/>
      <c r="K436" s="5"/>
      <c r="L436" s="5"/>
      <c r="M436" s="5"/>
    </row>
    <row r="437" spans="1:13">
      <c r="A437" s="16"/>
      <c r="B437" s="5"/>
      <c r="C437" s="7"/>
      <c r="D437" s="5"/>
      <c r="E437" s="328"/>
      <c r="F437" s="5"/>
      <c r="J437" s="5"/>
      <c r="K437" s="5"/>
      <c r="L437" s="5"/>
      <c r="M437" s="5"/>
    </row>
    <row r="438" spans="1:13">
      <c r="A438" s="16"/>
      <c r="B438" s="5"/>
      <c r="C438" s="7"/>
      <c r="D438" s="5"/>
      <c r="E438" s="328"/>
      <c r="F438" s="5"/>
      <c r="J438" s="5"/>
      <c r="K438" s="5"/>
      <c r="L438" s="5"/>
      <c r="M438" s="5"/>
    </row>
    <row r="439" spans="1:13">
      <c r="A439" s="16"/>
      <c r="B439" s="5"/>
      <c r="C439" s="7"/>
      <c r="D439" s="5"/>
      <c r="E439" s="328"/>
      <c r="F439" s="5"/>
      <c r="J439" s="5"/>
      <c r="K439" s="5"/>
      <c r="L439" s="5"/>
      <c r="M439" s="5"/>
    </row>
    <row r="440" spans="1:13">
      <c r="A440" s="16"/>
      <c r="B440" s="5"/>
      <c r="C440" s="7"/>
      <c r="D440" s="5"/>
      <c r="E440" s="328"/>
      <c r="F440" s="5"/>
      <c r="J440" s="5"/>
      <c r="K440" s="5"/>
      <c r="L440" s="5"/>
      <c r="M440" s="5"/>
    </row>
    <row r="441" spans="1:13">
      <c r="A441" s="16"/>
      <c r="B441" s="5"/>
      <c r="C441" s="7"/>
      <c r="D441" s="5"/>
      <c r="E441" s="328"/>
      <c r="F441" s="5"/>
      <c r="J441" s="5"/>
      <c r="K441" s="5"/>
      <c r="L441" s="5"/>
      <c r="M441" s="5"/>
    </row>
    <row r="442" spans="1:13">
      <c r="A442" s="16"/>
      <c r="B442" s="5"/>
      <c r="C442" s="7"/>
      <c r="D442" s="5"/>
      <c r="E442" s="328"/>
      <c r="F442" s="5"/>
      <c r="J442" s="5"/>
      <c r="K442" s="5"/>
      <c r="L442" s="5"/>
      <c r="M442" s="5"/>
    </row>
    <row r="443" spans="1:13">
      <c r="A443" s="16"/>
      <c r="B443" s="5"/>
      <c r="C443" s="7"/>
      <c r="D443" s="5"/>
      <c r="E443" s="328"/>
      <c r="F443" s="5"/>
      <c r="J443" s="5"/>
      <c r="K443" s="5"/>
      <c r="L443" s="5"/>
      <c r="M443" s="5"/>
    </row>
    <row r="444" spans="1:13">
      <c r="A444" s="16"/>
      <c r="B444" s="5"/>
      <c r="C444" s="7"/>
      <c r="D444" s="5"/>
      <c r="E444" s="328"/>
      <c r="F444" s="5"/>
      <c r="J444" s="5"/>
      <c r="K444" s="5"/>
      <c r="L444" s="5"/>
      <c r="M444" s="5"/>
    </row>
    <row r="445" spans="1:13">
      <c r="A445" s="16"/>
      <c r="B445" s="5"/>
      <c r="C445" s="7"/>
      <c r="D445" s="5"/>
      <c r="E445" s="328"/>
      <c r="F445" s="5"/>
      <c r="J445" s="5"/>
      <c r="K445" s="5"/>
      <c r="L445" s="5"/>
      <c r="M445" s="5"/>
    </row>
    <row r="446" spans="1:13">
      <c r="A446" s="16"/>
      <c r="B446" s="5"/>
      <c r="C446" s="7"/>
      <c r="D446" s="5"/>
      <c r="E446" s="328"/>
      <c r="F446" s="5"/>
      <c r="J446" s="5"/>
      <c r="K446" s="5"/>
      <c r="L446" s="5"/>
      <c r="M446" s="5"/>
    </row>
    <row r="447" spans="1:13">
      <c r="A447" s="16"/>
      <c r="B447" s="5"/>
      <c r="C447" s="7"/>
      <c r="D447" s="5"/>
      <c r="E447" s="328"/>
      <c r="F447" s="5"/>
      <c r="J447" s="5"/>
      <c r="K447" s="5"/>
      <c r="L447" s="5"/>
      <c r="M447" s="5"/>
    </row>
    <row r="448" spans="1:13">
      <c r="A448" s="16"/>
      <c r="B448" s="5"/>
      <c r="C448" s="7"/>
      <c r="D448" s="5"/>
      <c r="E448" s="328"/>
      <c r="F448" s="5"/>
      <c r="J448" s="5"/>
      <c r="K448" s="5"/>
      <c r="L448" s="5"/>
      <c r="M448" s="5"/>
    </row>
    <row r="449" spans="1:13">
      <c r="A449" s="16"/>
      <c r="B449" s="5"/>
      <c r="C449" s="7"/>
      <c r="D449" s="5"/>
      <c r="E449" s="328"/>
      <c r="F449" s="5"/>
      <c r="J449" s="5"/>
      <c r="K449" s="5"/>
      <c r="L449" s="5"/>
      <c r="M449" s="5"/>
    </row>
    <row r="450" spans="1:13">
      <c r="A450" s="16"/>
      <c r="B450" s="5"/>
      <c r="C450" s="7"/>
      <c r="D450" s="5"/>
      <c r="E450" s="328"/>
      <c r="F450" s="5"/>
      <c r="J450" s="5"/>
      <c r="K450" s="5"/>
      <c r="L450" s="5"/>
      <c r="M450" s="5"/>
    </row>
    <row r="451" spans="1:13">
      <c r="A451" s="16"/>
      <c r="B451" s="5"/>
      <c r="C451" s="7"/>
      <c r="D451" s="5"/>
      <c r="E451" s="328"/>
      <c r="F451" s="5"/>
      <c r="J451" s="5"/>
      <c r="K451" s="5"/>
      <c r="L451" s="5"/>
      <c r="M451" s="5"/>
    </row>
    <row r="452" spans="1:13">
      <c r="A452" s="16"/>
      <c r="B452" s="5"/>
      <c r="C452" s="7"/>
      <c r="D452" s="5"/>
      <c r="E452" s="328"/>
      <c r="F452" s="5"/>
      <c r="J452" s="5"/>
      <c r="K452" s="5"/>
      <c r="L452" s="5"/>
      <c r="M452" s="5"/>
    </row>
    <row r="453" spans="1:13">
      <c r="A453" s="16"/>
      <c r="B453" s="5"/>
      <c r="C453" s="7"/>
      <c r="D453" s="5"/>
      <c r="E453" s="328"/>
      <c r="F453" s="5"/>
      <c r="J453" s="5"/>
      <c r="K453" s="5"/>
      <c r="L453" s="5"/>
      <c r="M453" s="5"/>
    </row>
    <row r="454" spans="1:13">
      <c r="A454" s="16"/>
      <c r="B454" s="5"/>
      <c r="C454" s="7"/>
      <c r="D454" s="5"/>
      <c r="E454" s="328"/>
      <c r="F454" s="5"/>
      <c r="J454" s="5"/>
      <c r="K454" s="5"/>
      <c r="L454" s="5"/>
      <c r="M454" s="5"/>
    </row>
    <row r="455" spans="1:13">
      <c r="A455" s="16"/>
      <c r="B455" s="5"/>
      <c r="C455" s="7"/>
      <c r="D455" s="5"/>
      <c r="E455" s="328"/>
      <c r="F455" s="5"/>
      <c r="J455" s="5"/>
      <c r="K455" s="5"/>
      <c r="L455" s="5"/>
      <c r="M455" s="5"/>
    </row>
    <row r="456" spans="1:13">
      <c r="A456" s="16"/>
      <c r="B456" s="5"/>
      <c r="C456" s="7"/>
      <c r="D456" s="5"/>
      <c r="E456" s="328"/>
      <c r="F456" s="5"/>
      <c r="J456" s="5"/>
      <c r="K456" s="5"/>
      <c r="L456" s="5"/>
      <c r="M456" s="5"/>
    </row>
    <row r="457" spans="1:13">
      <c r="A457" s="16"/>
      <c r="B457" s="5"/>
      <c r="C457" s="7"/>
      <c r="D457" s="5"/>
      <c r="E457" s="328"/>
      <c r="F457" s="5"/>
      <c r="J457" s="5"/>
      <c r="K457" s="5"/>
      <c r="L457" s="5"/>
      <c r="M457" s="5"/>
    </row>
    <row r="458" spans="1:13">
      <c r="A458" s="16"/>
      <c r="B458" s="5"/>
      <c r="C458" s="7"/>
      <c r="D458" s="5"/>
      <c r="E458" s="328"/>
      <c r="F458" s="5"/>
      <c r="J458" s="5"/>
      <c r="K458" s="5"/>
      <c r="L458" s="5"/>
      <c r="M458" s="5"/>
    </row>
    <row r="459" spans="1:13">
      <c r="A459" s="16"/>
      <c r="B459" s="5"/>
      <c r="C459" s="7"/>
      <c r="D459" s="5"/>
      <c r="E459" s="328"/>
      <c r="F459" s="5"/>
      <c r="J459" s="5"/>
      <c r="K459" s="5"/>
      <c r="L459" s="5"/>
      <c r="M459" s="5"/>
    </row>
    <row r="460" spans="1:13">
      <c r="A460" s="16"/>
      <c r="B460" s="5"/>
      <c r="C460" s="7"/>
      <c r="D460" s="5"/>
      <c r="E460" s="328"/>
      <c r="F460" s="5"/>
      <c r="J460" s="5"/>
      <c r="K460" s="5"/>
      <c r="L460" s="5"/>
      <c r="M460" s="5"/>
    </row>
    <row r="461" spans="1:13">
      <c r="A461" s="16"/>
      <c r="B461" s="5"/>
      <c r="C461" s="7"/>
      <c r="D461" s="5"/>
      <c r="E461" s="328"/>
      <c r="F461" s="5"/>
      <c r="J461" s="5"/>
      <c r="K461" s="5"/>
      <c r="L461" s="5"/>
      <c r="M461" s="5"/>
    </row>
    <row r="462" spans="1:13">
      <c r="A462" s="16"/>
      <c r="B462" s="5"/>
      <c r="C462" s="7"/>
      <c r="D462" s="5"/>
      <c r="E462" s="328"/>
      <c r="F462" s="5"/>
      <c r="J462" s="5"/>
      <c r="K462" s="5"/>
      <c r="L462" s="5"/>
      <c r="M462" s="5"/>
    </row>
    <row r="463" spans="1:13">
      <c r="A463" s="16"/>
      <c r="B463" s="5"/>
      <c r="C463" s="7"/>
      <c r="D463" s="5"/>
      <c r="E463" s="328"/>
      <c r="F463" s="5"/>
      <c r="J463" s="5"/>
      <c r="K463" s="5"/>
      <c r="L463" s="5"/>
      <c r="M463" s="5"/>
    </row>
    <row r="464" spans="1:13">
      <c r="A464" s="16"/>
      <c r="B464" s="5"/>
      <c r="C464" s="7"/>
      <c r="D464" s="5"/>
      <c r="E464" s="328"/>
      <c r="F464" s="5"/>
      <c r="J464" s="5"/>
      <c r="K464" s="5"/>
      <c r="L464" s="5"/>
      <c r="M464" s="5"/>
    </row>
    <row r="465" spans="1:13">
      <c r="A465" s="16"/>
      <c r="B465" s="5"/>
      <c r="C465" s="7"/>
      <c r="D465" s="5"/>
      <c r="E465" s="328"/>
      <c r="F465" s="5"/>
      <c r="J465" s="5"/>
      <c r="K465" s="5"/>
      <c r="L465" s="5"/>
      <c r="M465" s="5"/>
    </row>
    <row r="466" spans="1:13">
      <c r="A466" s="16"/>
      <c r="B466" s="5"/>
      <c r="C466" s="7"/>
      <c r="D466" s="5"/>
      <c r="E466" s="328"/>
      <c r="F466" s="5"/>
      <c r="J466" s="5"/>
      <c r="K466" s="5"/>
      <c r="L466" s="5"/>
      <c r="M466" s="5"/>
    </row>
    <row r="467" spans="1:13">
      <c r="A467" s="16"/>
      <c r="B467" s="5"/>
      <c r="C467" s="7"/>
      <c r="D467" s="5"/>
      <c r="E467" s="328"/>
      <c r="F467" s="5"/>
      <c r="J467" s="5"/>
      <c r="K467" s="5"/>
      <c r="L467" s="5"/>
      <c r="M467" s="5"/>
    </row>
    <row r="468" spans="1:13">
      <c r="A468" s="16"/>
      <c r="B468" s="5"/>
      <c r="C468" s="7"/>
      <c r="D468" s="5"/>
      <c r="E468" s="328"/>
      <c r="F468" s="5"/>
      <c r="J468" s="5"/>
      <c r="K468" s="5"/>
      <c r="L468" s="5"/>
      <c r="M468" s="5"/>
    </row>
    <row r="469" spans="1:13">
      <c r="A469" s="16"/>
      <c r="B469" s="5"/>
      <c r="C469" s="7"/>
      <c r="D469" s="5"/>
      <c r="E469" s="328"/>
      <c r="F469" s="5"/>
      <c r="J469" s="5"/>
      <c r="K469" s="5"/>
      <c r="L469" s="5"/>
      <c r="M469" s="5"/>
    </row>
    <row r="470" spans="1:13">
      <c r="A470" s="16"/>
      <c r="B470" s="5"/>
      <c r="C470" s="7"/>
      <c r="D470" s="5"/>
      <c r="E470" s="328"/>
      <c r="F470" s="5"/>
      <c r="J470" s="5"/>
      <c r="K470" s="5"/>
      <c r="L470" s="5"/>
      <c r="M470" s="5"/>
    </row>
    <row r="471" spans="1:13">
      <c r="A471" s="16"/>
      <c r="B471" s="5"/>
      <c r="C471" s="7"/>
      <c r="D471" s="5"/>
      <c r="E471" s="328"/>
      <c r="F471" s="5"/>
      <c r="J471" s="5"/>
      <c r="K471" s="5"/>
      <c r="L471" s="5"/>
      <c r="M471" s="5"/>
    </row>
    <row r="472" spans="1:13">
      <c r="A472" s="16"/>
      <c r="B472" s="5"/>
      <c r="C472" s="7"/>
      <c r="D472" s="5"/>
      <c r="E472" s="328"/>
      <c r="F472" s="5"/>
      <c r="J472" s="5"/>
      <c r="K472" s="5"/>
      <c r="L472" s="5"/>
      <c r="M472" s="5"/>
    </row>
    <row r="473" spans="1:13">
      <c r="A473" s="16"/>
      <c r="B473" s="5"/>
      <c r="C473" s="7"/>
      <c r="D473" s="5"/>
      <c r="E473" s="328"/>
      <c r="F473" s="5"/>
      <c r="J473" s="5"/>
      <c r="K473" s="5"/>
      <c r="L473" s="5"/>
      <c r="M473" s="5"/>
    </row>
    <row r="474" spans="1:13">
      <c r="A474" s="16"/>
      <c r="B474" s="5"/>
      <c r="C474" s="7"/>
      <c r="D474" s="5"/>
      <c r="E474" s="328"/>
      <c r="F474" s="5"/>
      <c r="J474" s="5"/>
      <c r="K474" s="5"/>
      <c r="L474" s="5"/>
      <c r="M474" s="5"/>
    </row>
    <row r="475" spans="1:13">
      <c r="A475" s="16"/>
      <c r="B475" s="5"/>
      <c r="C475" s="7"/>
      <c r="D475" s="5"/>
      <c r="E475" s="328"/>
      <c r="F475" s="5"/>
      <c r="J475" s="5"/>
      <c r="K475" s="5"/>
      <c r="L475" s="5"/>
      <c r="M475" s="5"/>
    </row>
    <row r="476" spans="1:13">
      <c r="A476" s="16"/>
      <c r="B476" s="5"/>
      <c r="C476" s="7"/>
      <c r="D476" s="5"/>
      <c r="E476" s="328"/>
      <c r="F476" s="5"/>
      <c r="J476" s="5"/>
      <c r="K476" s="5"/>
      <c r="L476" s="5"/>
      <c r="M476" s="5"/>
    </row>
    <row r="477" spans="1:13">
      <c r="A477" s="16"/>
      <c r="B477" s="5"/>
      <c r="C477" s="7"/>
      <c r="D477" s="5"/>
      <c r="E477" s="328"/>
      <c r="F477" s="5"/>
      <c r="J477" s="5"/>
      <c r="K477" s="5"/>
      <c r="L477" s="5"/>
      <c r="M477" s="5"/>
    </row>
    <row r="478" spans="1:13">
      <c r="A478" s="16"/>
      <c r="B478" s="5"/>
      <c r="C478" s="7"/>
      <c r="D478" s="5"/>
      <c r="E478" s="328"/>
      <c r="F478" s="5"/>
      <c r="J478" s="5"/>
      <c r="K478" s="5"/>
      <c r="L478" s="5"/>
      <c r="M478" s="5"/>
    </row>
    <row r="479" spans="1:13">
      <c r="A479" s="16"/>
      <c r="B479" s="5"/>
      <c r="C479" s="7"/>
      <c r="D479" s="5"/>
      <c r="E479" s="328"/>
      <c r="F479" s="5"/>
      <c r="J479" s="5"/>
      <c r="K479" s="5"/>
      <c r="L479" s="5"/>
      <c r="M479" s="5"/>
    </row>
    <row r="480" spans="1:13">
      <c r="A480" s="16"/>
      <c r="B480" s="5"/>
      <c r="C480" s="7"/>
      <c r="D480" s="5"/>
      <c r="E480" s="328"/>
      <c r="F480" s="5"/>
      <c r="J480" s="5"/>
      <c r="K480" s="5"/>
      <c r="L480" s="5"/>
      <c r="M480" s="5"/>
    </row>
    <row r="481" spans="1:13">
      <c r="A481" s="16"/>
      <c r="B481" s="5"/>
      <c r="C481" s="7"/>
      <c r="D481" s="5"/>
      <c r="E481" s="328"/>
      <c r="F481" s="5"/>
      <c r="J481" s="5"/>
      <c r="K481" s="5"/>
      <c r="L481" s="5"/>
      <c r="M481" s="5"/>
    </row>
    <row r="482" spans="1:13">
      <c r="A482" s="16"/>
      <c r="B482" s="5"/>
      <c r="C482" s="7"/>
      <c r="D482" s="5"/>
      <c r="E482" s="328"/>
      <c r="F482" s="5"/>
      <c r="J482" s="5"/>
      <c r="K482" s="5"/>
      <c r="L482" s="5"/>
      <c r="M482" s="5"/>
    </row>
    <row r="483" spans="1:13">
      <c r="A483" s="16"/>
      <c r="B483" s="5"/>
      <c r="C483" s="7"/>
      <c r="D483" s="5"/>
      <c r="E483" s="328"/>
      <c r="F483" s="5"/>
      <c r="J483" s="5"/>
      <c r="K483" s="5"/>
      <c r="L483" s="5"/>
      <c r="M483" s="5"/>
    </row>
    <row r="484" spans="1:13">
      <c r="A484" s="16"/>
      <c r="B484" s="5"/>
      <c r="C484" s="7"/>
      <c r="D484" s="5"/>
      <c r="E484" s="328"/>
      <c r="F484" s="5"/>
      <c r="J484" s="5"/>
      <c r="K484" s="5"/>
      <c r="L484" s="5"/>
      <c r="M484" s="5"/>
    </row>
    <row r="485" spans="1:13">
      <c r="A485" s="16"/>
      <c r="B485" s="5"/>
      <c r="C485" s="7"/>
      <c r="D485" s="5"/>
      <c r="E485" s="328"/>
      <c r="F485" s="5"/>
      <c r="J485" s="5"/>
      <c r="K485" s="5"/>
      <c r="L485" s="5"/>
      <c r="M485" s="5"/>
    </row>
    <row r="486" spans="1:13">
      <c r="A486" s="16"/>
      <c r="B486" s="5"/>
      <c r="C486" s="7"/>
      <c r="D486" s="5"/>
      <c r="E486" s="328"/>
      <c r="F486" s="5"/>
      <c r="J486" s="5"/>
      <c r="K486" s="5"/>
      <c r="L486" s="5"/>
      <c r="M486" s="5"/>
    </row>
    <row r="487" spans="1:13">
      <c r="A487" s="16"/>
      <c r="B487" s="5"/>
      <c r="C487" s="7"/>
      <c r="D487" s="5"/>
      <c r="E487" s="328"/>
      <c r="F487" s="5"/>
      <c r="J487" s="5"/>
      <c r="K487" s="5"/>
      <c r="L487" s="5"/>
      <c r="M487" s="5"/>
    </row>
    <row r="488" spans="1:13">
      <c r="A488" s="16"/>
      <c r="B488" s="5"/>
      <c r="C488" s="7"/>
      <c r="D488" s="5"/>
      <c r="E488" s="328"/>
      <c r="F488" s="5"/>
      <c r="J488" s="5"/>
      <c r="K488" s="5"/>
      <c r="L488" s="5"/>
      <c r="M488" s="5"/>
    </row>
    <row r="489" spans="1:13">
      <c r="A489" s="16"/>
      <c r="B489" s="5"/>
      <c r="C489" s="7"/>
      <c r="D489" s="5"/>
      <c r="E489" s="328"/>
      <c r="F489" s="5"/>
      <c r="J489" s="5"/>
      <c r="K489" s="5"/>
      <c r="L489" s="5"/>
      <c r="M489" s="5"/>
    </row>
    <row r="490" spans="1:13">
      <c r="A490" s="16"/>
      <c r="B490" s="5"/>
      <c r="C490" s="7"/>
      <c r="D490" s="5"/>
      <c r="E490" s="328"/>
      <c r="F490" s="5"/>
      <c r="J490" s="5"/>
      <c r="K490" s="5"/>
      <c r="L490" s="5"/>
      <c r="M490" s="5"/>
    </row>
    <row r="491" spans="1:13">
      <c r="A491" s="16"/>
      <c r="B491" s="5"/>
      <c r="C491" s="7"/>
      <c r="D491" s="5"/>
      <c r="E491" s="328"/>
      <c r="F491" s="5"/>
      <c r="J491" s="5"/>
      <c r="K491" s="5"/>
      <c r="L491" s="5"/>
      <c r="M491" s="5"/>
    </row>
    <row r="492" spans="1:13">
      <c r="A492" s="16"/>
      <c r="B492" s="5"/>
      <c r="C492" s="7"/>
      <c r="D492" s="5"/>
      <c r="E492" s="328"/>
      <c r="F492" s="5"/>
      <c r="J492" s="5"/>
      <c r="K492" s="5"/>
      <c r="L492" s="5"/>
      <c r="M492" s="5"/>
    </row>
    <row r="493" spans="1:13">
      <c r="A493" s="16"/>
      <c r="B493" s="5"/>
      <c r="C493" s="7"/>
      <c r="D493" s="5"/>
      <c r="E493" s="328"/>
      <c r="F493" s="5"/>
      <c r="J493" s="5"/>
      <c r="K493" s="5"/>
      <c r="L493" s="5"/>
      <c r="M493" s="5"/>
    </row>
    <row r="494" spans="1:13">
      <c r="A494" s="16"/>
      <c r="B494" s="5"/>
      <c r="C494" s="7"/>
      <c r="D494" s="5"/>
      <c r="E494" s="328"/>
      <c r="F494" s="5"/>
      <c r="J494" s="5"/>
      <c r="K494" s="5"/>
      <c r="L494" s="5"/>
      <c r="M494" s="5"/>
    </row>
    <row r="495" spans="1:13">
      <c r="A495" s="16"/>
      <c r="B495" s="5"/>
      <c r="C495" s="7"/>
      <c r="D495" s="5"/>
      <c r="E495" s="328"/>
      <c r="F495" s="5"/>
      <c r="J495" s="5"/>
      <c r="K495" s="5"/>
      <c r="L495" s="5"/>
      <c r="M495" s="5"/>
    </row>
    <row r="496" spans="1:13">
      <c r="A496" s="16"/>
      <c r="B496" s="5"/>
      <c r="C496" s="7"/>
      <c r="D496" s="5"/>
      <c r="E496" s="328"/>
      <c r="F496" s="5"/>
      <c r="J496" s="5"/>
      <c r="K496" s="5"/>
      <c r="L496" s="5"/>
      <c r="M496" s="5"/>
    </row>
    <row r="497" spans="1:13">
      <c r="A497" s="16"/>
      <c r="B497" s="5"/>
      <c r="C497" s="7"/>
      <c r="D497" s="5"/>
      <c r="E497" s="328"/>
      <c r="F497" s="5"/>
      <c r="J497" s="5"/>
      <c r="K497" s="5"/>
      <c r="L497" s="5"/>
      <c r="M497" s="5"/>
    </row>
    <row r="498" spans="1:13">
      <c r="A498" s="16"/>
      <c r="B498" s="5"/>
      <c r="C498" s="7"/>
      <c r="D498" s="5"/>
      <c r="E498" s="328"/>
      <c r="F498" s="5"/>
      <c r="J498" s="5"/>
      <c r="K498" s="5"/>
      <c r="L498" s="5"/>
      <c r="M498" s="5"/>
    </row>
    <row r="499" spans="1:13">
      <c r="A499" s="16"/>
      <c r="B499" s="5"/>
      <c r="C499" s="7"/>
      <c r="D499" s="5"/>
      <c r="E499" s="328"/>
      <c r="F499" s="5"/>
      <c r="J499" s="5"/>
      <c r="K499" s="5"/>
      <c r="L499" s="5"/>
      <c r="M499" s="5"/>
    </row>
    <row r="500" spans="1:13">
      <c r="A500" s="16"/>
      <c r="B500" s="5"/>
      <c r="C500" s="7"/>
      <c r="D500" s="5"/>
      <c r="E500" s="328"/>
      <c r="F500" s="5"/>
      <c r="J500" s="5"/>
      <c r="K500" s="5"/>
      <c r="L500" s="5"/>
      <c r="M500" s="5"/>
    </row>
    <row r="501" spans="1:13">
      <c r="A501" s="16"/>
      <c r="B501" s="5"/>
      <c r="C501" s="7"/>
      <c r="D501" s="5"/>
      <c r="E501" s="328"/>
      <c r="F501" s="5"/>
      <c r="J501" s="5"/>
      <c r="K501" s="5"/>
      <c r="L501" s="5"/>
      <c r="M501" s="5"/>
    </row>
    <row r="502" spans="1:13">
      <c r="A502" s="16"/>
      <c r="B502" s="5"/>
      <c r="C502" s="7"/>
      <c r="D502" s="5"/>
      <c r="E502" s="328"/>
      <c r="F502" s="5"/>
      <c r="J502" s="5"/>
      <c r="K502" s="5"/>
      <c r="L502" s="5"/>
      <c r="M502" s="5"/>
    </row>
    <row r="503" spans="1:13">
      <c r="A503" s="16"/>
      <c r="B503" s="5"/>
      <c r="C503" s="7"/>
      <c r="D503" s="5"/>
      <c r="E503" s="328"/>
      <c r="F503" s="5"/>
      <c r="J503" s="5"/>
      <c r="K503" s="5"/>
      <c r="L503" s="5"/>
      <c r="M503" s="5"/>
    </row>
    <row r="504" spans="1:13">
      <c r="A504" s="16"/>
      <c r="B504" s="5"/>
      <c r="C504" s="7"/>
      <c r="D504" s="5"/>
      <c r="E504" s="328"/>
      <c r="F504" s="5"/>
      <c r="J504" s="5"/>
      <c r="K504" s="5"/>
      <c r="L504" s="5"/>
      <c r="M504" s="5"/>
    </row>
    <row r="505" spans="1:13">
      <c r="A505" s="16"/>
      <c r="B505" s="5"/>
      <c r="C505" s="7"/>
      <c r="D505" s="5"/>
      <c r="E505" s="328"/>
      <c r="F505" s="5"/>
      <c r="J505" s="5"/>
      <c r="K505" s="5"/>
      <c r="L505" s="5"/>
      <c r="M505" s="5"/>
    </row>
    <row r="506" spans="1:13">
      <c r="A506" s="16"/>
      <c r="B506" s="5"/>
      <c r="C506" s="7"/>
      <c r="D506" s="5"/>
      <c r="E506" s="328"/>
      <c r="F506" s="5"/>
      <c r="J506" s="5"/>
      <c r="K506" s="5"/>
      <c r="L506" s="5"/>
      <c r="M506" s="5"/>
    </row>
    <row r="507" spans="1:13">
      <c r="A507" s="16"/>
      <c r="B507" s="5"/>
      <c r="C507" s="7"/>
      <c r="D507" s="5"/>
      <c r="E507" s="328"/>
      <c r="F507" s="5"/>
      <c r="J507" s="5"/>
      <c r="K507" s="5"/>
      <c r="L507" s="5"/>
      <c r="M507" s="5"/>
    </row>
    <row r="508" spans="1:13">
      <c r="A508" s="16"/>
      <c r="B508" s="5"/>
      <c r="C508" s="7"/>
      <c r="D508" s="5"/>
      <c r="E508" s="328"/>
      <c r="F508" s="5"/>
      <c r="J508" s="5"/>
      <c r="K508" s="5"/>
      <c r="L508" s="5"/>
      <c r="M508" s="5"/>
    </row>
    <row r="509" spans="1:13">
      <c r="A509" s="16"/>
      <c r="B509" s="5"/>
      <c r="C509" s="7"/>
      <c r="D509" s="5"/>
      <c r="E509" s="328"/>
      <c r="F509" s="5"/>
      <c r="J509" s="5"/>
      <c r="K509" s="5"/>
      <c r="L509" s="5"/>
      <c r="M509" s="5"/>
    </row>
    <row r="510" spans="1:13">
      <c r="A510" s="16"/>
      <c r="B510" s="5"/>
      <c r="C510" s="7"/>
      <c r="D510" s="5"/>
      <c r="E510" s="328"/>
      <c r="F510" s="5"/>
      <c r="J510" s="5"/>
      <c r="K510" s="5"/>
      <c r="L510" s="5"/>
      <c r="M510" s="5"/>
    </row>
    <row r="511" spans="1:13">
      <c r="A511" s="16"/>
      <c r="B511" s="5"/>
      <c r="C511" s="7"/>
      <c r="D511" s="5"/>
      <c r="E511" s="328"/>
      <c r="F511" s="5"/>
      <c r="J511" s="5"/>
      <c r="K511" s="5"/>
      <c r="L511" s="5"/>
      <c r="M511" s="5"/>
    </row>
    <row r="512" spans="1:13">
      <c r="A512" s="16"/>
      <c r="B512" s="5"/>
      <c r="C512" s="7"/>
      <c r="D512" s="5"/>
      <c r="E512" s="328"/>
      <c r="F512" s="5"/>
      <c r="J512" s="5"/>
      <c r="K512" s="5"/>
      <c r="L512" s="5"/>
      <c r="M512" s="5"/>
    </row>
    <row r="513" spans="1:13">
      <c r="A513" s="16"/>
      <c r="B513" s="5"/>
      <c r="C513" s="7"/>
      <c r="D513" s="5"/>
      <c r="E513" s="328"/>
      <c r="F513" s="5"/>
      <c r="J513" s="5"/>
      <c r="K513" s="5"/>
      <c r="L513" s="5"/>
      <c r="M513" s="5"/>
    </row>
    <row r="514" spans="1:13">
      <c r="A514" s="16"/>
      <c r="B514" s="5"/>
      <c r="C514" s="7"/>
      <c r="D514" s="5"/>
      <c r="E514" s="328"/>
      <c r="F514" s="5"/>
      <c r="J514" s="5"/>
      <c r="K514" s="5"/>
      <c r="L514" s="5"/>
      <c r="M514" s="5"/>
    </row>
    <row r="515" spans="1:13">
      <c r="A515" s="16"/>
      <c r="B515" s="5"/>
      <c r="C515" s="7"/>
      <c r="D515" s="5"/>
      <c r="E515" s="328"/>
      <c r="F515" s="5"/>
      <c r="J515" s="5"/>
      <c r="K515" s="5"/>
      <c r="L515" s="5"/>
      <c r="M515" s="5"/>
    </row>
    <row r="516" spans="1:13">
      <c r="A516" s="16"/>
      <c r="B516" s="5"/>
      <c r="C516" s="7"/>
      <c r="D516" s="5"/>
      <c r="E516" s="328"/>
      <c r="F516" s="5"/>
      <c r="J516" s="5"/>
      <c r="K516" s="5"/>
      <c r="L516" s="5"/>
      <c r="M516" s="5"/>
    </row>
    <row r="517" spans="1:13">
      <c r="A517" s="16"/>
      <c r="B517" s="5"/>
      <c r="C517" s="7"/>
      <c r="D517" s="5"/>
      <c r="E517" s="328"/>
      <c r="F517" s="5"/>
      <c r="J517" s="5"/>
      <c r="K517" s="5"/>
      <c r="L517" s="5"/>
      <c r="M517" s="5"/>
    </row>
    <row r="518" spans="1:13">
      <c r="A518" s="16"/>
      <c r="B518" s="5"/>
      <c r="C518" s="7"/>
      <c r="D518" s="5"/>
      <c r="E518" s="328"/>
      <c r="F518" s="5"/>
      <c r="J518" s="5"/>
      <c r="K518" s="5"/>
      <c r="L518" s="5"/>
      <c r="M518" s="5"/>
    </row>
    <row r="519" spans="1:13">
      <c r="A519" s="16"/>
      <c r="B519" s="5"/>
      <c r="C519" s="7"/>
      <c r="D519" s="5"/>
      <c r="E519" s="328"/>
      <c r="F519" s="5"/>
      <c r="J519" s="5"/>
      <c r="K519" s="5"/>
      <c r="L519" s="5"/>
      <c r="M519" s="5"/>
    </row>
    <row r="520" spans="1:13">
      <c r="A520" s="16"/>
      <c r="B520" s="5"/>
      <c r="C520" s="7"/>
      <c r="D520" s="5"/>
      <c r="E520" s="328"/>
      <c r="F520" s="5"/>
      <c r="J520" s="5"/>
      <c r="K520" s="5"/>
      <c r="L520" s="5"/>
      <c r="M520" s="5"/>
    </row>
    <row r="521" spans="1:13">
      <c r="A521" s="16"/>
      <c r="B521" s="5"/>
      <c r="C521" s="7"/>
      <c r="D521" s="5"/>
      <c r="E521" s="328"/>
      <c r="F521" s="5"/>
      <c r="J521" s="5"/>
      <c r="K521" s="5"/>
      <c r="L521" s="5"/>
      <c r="M521" s="5"/>
    </row>
    <row r="522" spans="1:13">
      <c r="A522" s="16"/>
      <c r="B522" s="5"/>
      <c r="C522" s="7"/>
      <c r="D522" s="5"/>
      <c r="E522" s="328"/>
      <c r="F522" s="5"/>
      <c r="J522" s="5"/>
      <c r="K522" s="5"/>
      <c r="L522" s="5"/>
      <c r="M522" s="5"/>
    </row>
    <row r="523" spans="1:13">
      <c r="A523" s="16"/>
      <c r="B523" s="5"/>
      <c r="C523" s="7"/>
      <c r="D523" s="5"/>
      <c r="E523" s="328"/>
      <c r="F523" s="5"/>
      <c r="J523" s="5"/>
      <c r="K523" s="5"/>
      <c r="L523" s="5"/>
      <c r="M523" s="5"/>
    </row>
    <row r="524" spans="1:13">
      <c r="A524" s="16"/>
      <c r="B524" s="5"/>
      <c r="C524" s="7"/>
      <c r="D524" s="5"/>
      <c r="E524" s="328"/>
      <c r="F524" s="5"/>
      <c r="J524" s="5"/>
      <c r="K524" s="5"/>
      <c r="L524" s="5"/>
      <c r="M524" s="5"/>
    </row>
    <row r="525" spans="1:13">
      <c r="A525" s="16"/>
      <c r="B525" s="5"/>
      <c r="C525" s="7"/>
      <c r="D525" s="5"/>
      <c r="E525" s="328"/>
      <c r="F525" s="5"/>
      <c r="J525" s="5"/>
      <c r="K525" s="5"/>
      <c r="L525" s="5"/>
      <c r="M525" s="5"/>
    </row>
    <row r="526" spans="1:13">
      <c r="A526" s="16"/>
      <c r="B526" s="5"/>
      <c r="C526" s="7"/>
      <c r="D526" s="5"/>
      <c r="E526" s="328"/>
      <c r="F526" s="5"/>
      <c r="J526" s="5"/>
      <c r="K526" s="5"/>
      <c r="L526" s="5"/>
      <c r="M526" s="5"/>
    </row>
    <row r="527" spans="1:13">
      <c r="A527" s="16"/>
      <c r="B527" s="5"/>
      <c r="C527" s="7"/>
      <c r="D527" s="5"/>
      <c r="E527" s="328"/>
      <c r="F527" s="5"/>
      <c r="J527" s="5"/>
      <c r="K527" s="5"/>
      <c r="L527" s="5"/>
      <c r="M527" s="5"/>
    </row>
    <row r="528" spans="1:13">
      <c r="A528" s="16"/>
      <c r="B528" s="5"/>
      <c r="C528" s="7"/>
      <c r="D528" s="5"/>
      <c r="E528" s="328"/>
      <c r="F528" s="5"/>
      <c r="J528" s="5"/>
      <c r="K528" s="5"/>
      <c r="L528" s="5"/>
      <c r="M528" s="5"/>
    </row>
    <row r="529" spans="1:13">
      <c r="A529" s="16"/>
      <c r="B529" s="5"/>
      <c r="C529" s="7"/>
      <c r="D529" s="5"/>
      <c r="E529" s="328"/>
      <c r="F529" s="5"/>
      <c r="J529" s="5"/>
      <c r="K529" s="5"/>
      <c r="L529" s="5"/>
      <c r="M529" s="5"/>
    </row>
    <row r="530" spans="1:13">
      <c r="A530" s="16"/>
      <c r="B530" s="5"/>
      <c r="C530" s="7"/>
      <c r="D530" s="5"/>
      <c r="E530" s="328"/>
      <c r="F530" s="5"/>
      <c r="J530" s="5"/>
      <c r="K530" s="5"/>
      <c r="L530" s="5"/>
      <c r="M530" s="5"/>
    </row>
    <row r="531" spans="1:13">
      <c r="A531" s="16"/>
      <c r="B531" s="5"/>
      <c r="C531" s="7"/>
      <c r="D531" s="5"/>
      <c r="E531" s="328"/>
      <c r="F531" s="5"/>
      <c r="J531" s="5"/>
      <c r="K531" s="5"/>
      <c r="L531" s="5"/>
      <c r="M531" s="5"/>
    </row>
    <row r="532" spans="1:13">
      <c r="A532" s="16"/>
      <c r="B532" s="5"/>
      <c r="C532" s="7"/>
      <c r="D532" s="5"/>
      <c r="E532" s="328"/>
      <c r="F532" s="5"/>
      <c r="J532" s="5"/>
      <c r="K532" s="5"/>
      <c r="L532" s="5"/>
      <c r="M532" s="5"/>
    </row>
    <row r="533" spans="1:13">
      <c r="A533" s="16"/>
      <c r="B533" s="5"/>
      <c r="C533" s="7"/>
      <c r="D533" s="5"/>
      <c r="E533" s="328"/>
      <c r="F533" s="5"/>
      <c r="J533" s="5"/>
      <c r="K533" s="5"/>
      <c r="L533" s="5"/>
      <c r="M533" s="5"/>
    </row>
    <row r="534" spans="1:13">
      <c r="A534" s="16"/>
      <c r="B534" s="5"/>
      <c r="C534" s="7"/>
      <c r="D534" s="5"/>
      <c r="E534" s="328"/>
      <c r="F534" s="5"/>
      <c r="J534" s="5"/>
      <c r="K534" s="5"/>
      <c r="L534" s="5"/>
      <c r="M534" s="5"/>
    </row>
    <row r="535" spans="1:13">
      <c r="A535" s="16"/>
      <c r="B535" s="5"/>
      <c r="C535" s="7"/>
      <c r="D535" s="5"/>
      <c r="E535" s="328"/>
      <c r="F535" s="5"/>
      <c r="J535" s="5"/>
      <c r="K535" s="5"/>
      <c r="L535" s="5"/>
      <c r="M535" s="5"/>
    </row>
    <row r="536" spans="1:13">
      <c r="A536" s="16"/>
      <c r="B536" s="5"/>
      <c r="C536" s="7"/>
      <c r="D536" s="5"/>
      <c r="E536" s="328"/>
      <c r="F536" s="5"/>
      <c r="J536" s="5"/>
      <c r="K536" s="5"/>
      <c r="L536" s="5"/>
      <c r="M536" s="5"/>
    </row>
    <row r="537" spans="1:13">
      <c r="A537" s="16"/>
      <c r="B537" s="5"/>
      <c r="C537" s="7"/>
      <c r="D537" s="5"/>
      <c r="E537" s="328"/>
      <c r="F537" s="5"/>
      <c r="J537" s="5"/>
      <c r="K537" s="5"/>
      <c r="L537" s="5"/>
      <c r="M537" s="5"/>
    </row>
    <row r="538" spans="1:13">
      <c r="A538" s="16"/>
      <c r="B538" s="5"/>
      <c r="C538" s="7"/>
      <c r="D538" s="5"/>
      <c r="E538" s="328"/>
      <c r="F538" s="5"/>
      <c r="J538" s="5"/>
      <c r="K538" s="5"/>
      <c r="L538" s="5"/>
      <c r="M538" s="5"/>
    </row>
    <row r="539" spans="1:13">
      <c r="A539" s="16"/>
      <c r="B539" s="5"/>
      <c r="C539" s="7"/>
      <c r="D539" s="5"/>
      <c r="E539" s="328"/>
      <c r="F539" s="5"/>
      <c r="J539" s="5"/>
      <c r="K539" s="5"/>
      <c r="L539" s="5"/>
      <c r="M539" s="5"/>
    </row>
    <row r="540" spans="1:13">
      <c r="A540" s="16"/>
      <c r="B540" s="5"/>
      <c r="C540" s="7"/>
      <c r="D540" s="5"/>
      <c r="E540" s="328"/>
      <c r="F540" s="5"/>
      <c r="J540" s="5"/>
      <c r="K540" s="5"/>
      <c r="L540" s="5"/>
      <c r="M540" s="5"/>
    </row>
    <row r="541" spans="1:13">
      <c r="A541" s="16"/>
      <c r="B541" s="5"/>
      <c r="C541" s="7"/>
      <c r="D541" s="5"/>
      <c r="E541" s="328"/>
      <c r="F541" s="5"/>
      <c r="J541" s="5"/>
      <c r="K541" s="5"/>
      <c r="L541" s="5"/>
      <c r="M541" s="5"/>
    </row>
    <row r="542" spans="1:13">
      <c r="A542" s="16"/>
      <c r="B542" s="5"/>
      <c r="C542" s="7"/>
      <c r="D542" s="5"/>
      <c r="E542" s="328"/>
      <c r="F542" s="5"/>
      <c r="J542" s="5"/>
      <c r="K542" s="5"/>
      <c r="L542" s="5"/>
      <c r="M542" s="5"/>
    </row>
    <row r="543" spans="1:13">
      <c r="A543" s="16"/>
      <c r="B543" s="5"/>
      <c r="C543" s="7"/>
      <c r="D543" s="5"/>
      <c r="E543" s="328"/>
      <c r="F543" s="5"/>
      <c r="J543" s="5"/>
      <c r="K543" s="5"/>
      <c r="L543" s="5"/>
      <c r="M543" s="5"/>
    </row>
    <row r="544" spans="1:13">
      <c r="A544" s="16"/>
      <c r="B544" s="5"/>
      <c r="C544" s="7"/>
      <c r="D544" s="5"/>
      <c r="E544" s="328"/>
      <c r="F544" s="5"/>
      <c r="J544" s="5"/>
      <c r="K544" s="5"/>
      <c r="L544" s="5"/>
      <c r="M544" s="5"/>
    </row>
    <row r="545" spans="1:13">
      <c r="A545" s="16"/>
      <c r="B545" s="5"/>
      <c r="C545" s="7"/>
      <c r="D545" s="5"/>
      <c r="E545" s="328"/>
      <c r="F545" s="5"/>
      <c r="J545" s="5"/>
      <c r="K545" s="5"/>
      <c r="L545" s="5"/>
      <c r="M545" s="5"/>
    </row>
    <row r="546" spans="1:13">
      <c r="A546" s="16"/>
      <c r="B546" s="5"/>
      <c r="C546" s="7"/>
      <c r="D546" s="5"/>
      <c r="E546" s="328"/>
      <c r="F546" s="5"/>
      <c r="J546" s="5"/>
      <c r="K546" s="5"/>
      <c r="L546" s="5"/>
      <c r="M546" s="5"/>
    </row>
    <row r="547" spans="1:13">
      <c r="A547" s="16"/>
      <c r="B547" s="5"/>
      <c r="C547" s="7"/>
      <c r="D547" s="5"/>
      <c r="E547" s="328"/>
      <c r="F547" s="5"/>
      <c r="J547" s="5"/>
      <c r="K547" s="5"/>
      <c r="L547" s="5"/>
      <c r="M547" s="5"/>
    </row>
    <row r="548" spans="1:13">
      <c r="A548" s="16"/>
      <c r="B548" s="5"/>
      <c r="C548" s="7"/>
      <c r="D548" s="5"/>
      <c r="E548" s="328"/>
      <c r="F548" s="5"/>
      <c r="J548" s="5"/>
      <c r="K548" s="5"/>
      <c r="L548" s="5"/>
      <c r="M548" s="5"/>
    </row>
    <row r="549" spans="1:13">
      <c r="A549" s="16"/>
      <c r="B549" s="5"/>
      <c r="C549" s="7"/>
      <c r="D549" s="5"/>
      <c r="E549" s="328"/>
      <c r="F549" s="5"/>
      <c r="J549" s="5"/>
      <c r="K549" s="5"/>
      <c r="L549" s="5"/>
      <c r="M549" s="5"/>
    </row>
    <row r="550" spans="1:13">
      <c r="A550" s="16"/>
      <c r="B550" s="5"/>
      <c r="C550" s="7"/>
      <c r="D550" s="5"/>
      <c r="E550" s="328"/>
      <c r="F550" s="5"/>
      <c r="J550" s="5"/>
      <c r="K550" s="5"/>
      <c r="L550" s="5"/>
      <c r="M550" s="5"/>
    </row>
    <row r="551" spans="1:13">
      <c r="A551" s="16"/>
      <c r="B551" s="5"/>
      <c r="C551" s="7"/>
      <c r="D551" s="5"/>
      <c r="E551" s="328"/>
      <c r="F551" s="5"/>
      <c r="J551" s="5"/>
      <c r="K551" s="5"/>
      <c r="L551" s="5"/>
      <c r="M551" s="5"/>
    </row>
    <row r="552" spans="1:13">
      <c r="A552" s="16"/>
      <c r="B552" s="5"/>
      <c r="C552" s="7"/>
      <c r="D552" s="5"/>
      <c r="E552" s="328"/>
      <c r="F552" s="5"/>
      <c r="J552" s="5"/>
      <c r="K552" s="5"/>
      <c r="L552" s="5"/>
      <c r="M552" s="5"/>
    </row>
    <row r="553" spans="1:13">
      <c r="A553" s="16"/>
      <c r="B553" s="5"/>
      <c r="C553" s="7"/>
      <c r="D553" s="5"/>
      <c r="E553" s="328"/>
      <c r="F553" s="5"/>
      <c r="J553" s="5"/>
      <c r="K553" s="5"/>
      <c r="L553" s="5"/>
      <c r="M553" s="5"/>
    </row>
    <row r="554" spans="1:13">
      <c r="A554" s="16"/>
      <c r="B554" s="5"/>
      <c r="C554" s="7"/>
      <c r="D554" s="5"/>
      <c r="E554" s="328"/>
      <c r="F554" s="5"/>
      <c r="J554" s="5"/>
      <c r="K554" s="5"/>
      <c r="L554" s="5"/>
      <c r="M554" s="5"/>
    </row>
    <row r="555" spans="1:13">
      <c r="A555" s="16"/>
      <c r="B555" s="5"/>
      <c r="C555" s="7"/>
      <c r="D555" s="5"/>
      <c r="E555" s="328"/>
      <c r="F555" s="5"/>
      <c r="J555" s="5"/>
      <c r="K555" s="5"/>
      <c r="L555" s="5"/>
      <c r="M555" s="5"/>
    </row>
    <row r="556" spans="1:13">
      <c r="A556" s="16"/>
      <c r="B556" s="5"/>
      <c r="C556" s="7"/>
      <c r="D556" s="5"/>
      <c r="E556" s="328"/>
      <c r="F556" s="5"/>
      <c r="J556" s="5"/>
      <c r="K556" s="5"/>
      <c r="L556" s="5"/>
      <c r="M556" s="5"/>
    </row>
    <row r="557" spans="1:13">
      <c r="A557" s="16"/>
      <c r="B557" s="5"/>
      <c r="C557" s="7"/>
      <c r="D557" s="5"/>
      <c r="E557" s="328"/>
      <c r="F557" s="5"/>
      <c r="J557" s="5"/>
      <c r="K557" s="5"/>
      <c r="L557" s="5"/>
      <c r="M557" s="5"/>
    </row>
    <row r="558" spans="1:13">
      <c r="A558" s="16"/>
      <c r="B558" s="5"/>
      <c r="C558" s="7"/>
      <c r="D558" s="5"/>
      <c r="E558" s="328"/>
      <c r="F558" s="5"/>
      <c r="J558" s="5"/>
      <c r="K558" s="5"/>
      <c r="L558" s="5"/>
      <c r="M558" s="5"/>
    </row>
    <row r="559" spans="1:13">
      <c r="A559" s="16"/>
      <c r="B559" s="5"/>
      <c r="C559" s="7"/>
      <c r="D559" s="5"/>
      <c r="E559" s="328"/>
      <c r="F559" s="5"/>
      <c r="J559" s="5"/>
      <c r="K559" s="5"/>
      <c r="L559" s="5"/>
      <c r="M559" s="5"/>
    </row>
    <row r="560" spans="1:13">
      <c r="A560" s="16"/>
      <c r="B560" s="5"/>
      <c r="C560" s="7"/>
      <c r="D560" s="5"/>
      <c r="E560" s="328"/>
      <c r="F560" s="5"/>
      <c r="J560" s="5"/>
      <c r="K560" s="5"/>
      <c r="L560" s="5"/>
      <c r="M560" s="5"/>
    </row>
    <row r="561" spans="1:13">
      <c r="A561" s="16"/>
      <c r="B561" s="5"/>
      <c r="C561" s="7"/>
      <c r="D561" s="5"/>
      <c r="E561" s="328"/>
      <c r="F561" s="5"/>
      <c r="J561" s="5"/>
      <c r="K561" s="5"/>
      <c r="L561" s="5"/>
      <c r="M561" s="5"/>
    </row>
    <row r="562" spans="1:13">
      <c r="A562" s="16"/>
      <c r="B562" s="5"/>
      <c r="C562" s="7"/>
      <c r="D562" s="5"/>
      <c r="E562" s="328"/>
      <c r="F562" s="5"/>
      <c r="J562" s="5"/>
      <c r="K562" s="5"/>
      <c r="L562" s="5"/>
      <c r="M562" s="5"/>
    </row>
    <row r="563" spans="1:13">
      <c r="A563" s="16"/>
      <c r="B563" s="5"/>
      <c r="C563" s="7"/>
      <c r="D563" s="5"/>
      <c r="E563" s="328"/>
      <c r="F563" s="5"/>
      <c r="J563" s="5"/>
      <c r="K563" s="5"/>
      <c r="L563" s="5"/>
      <c r="M563" s="5"/>
    </row>
    <row r="564" spans="1:13">
      <c r="A564" s="16"/>
      <c r="B564" s="5"/>
      <c r="C564" s="7"/>
      <c r="D564" s="5"/>
      <c r="E564" s="328"/>
      <c r="F564" s="5"/>
      <c r="J564" s="5"/>
      <c r="K564" s="5"/>
      <c r="L564" s="5"/>
      <c r="M564" s="5"/>
    </row>
    <row r="565" spans="1:13">
      <c r="A565" s="16"/>
      <c r="B565" s="5"/>
      <c r="C565" s="7"/>
      <c r="D565" s="5"/>
      <c r="E565" s="328"/>
      <c r="F565" s="5"/>
      <c r="J565" s="5"/>
      <c r="K565" s="5"/>
      <c r="L565" s="5"/>
      <c r="M565" s="5"/>
    </row>
    <row r="566" spans="1:13">
      <c r="A566" s="16"/>
      <c r="B566" s="5"/>
      <c r="C566" s="7"/>
      <c r="D566" s="5"/>
      <c r="E566" s="328"/>
      <c r="F566" s="5"/>
      <c r="J566" s="5"/>
      <c r="K566" s="5"/>
      <c r="L566" s="5"/>
      <c r="M566" s="5"/>
    </row>
    <row r="567" spans="1:13">
      <c r="A567" s="16"/>
      <c r="B567" s="5"/>
      <c r="C567" s="7"/>
      <c r="D567" s="5"/>
      <c r="E567" s="328"/>
      <c r="F567" s="5"/>
      <c r="J567" s="5"/>
      <c r="K567" s="5"/>
      <c r="L567" s="5"/>
      <c r="M567" s="5"/>
    </row>
    <row r="568" spans="1:13">
      <c r="A568" s="16"/>
      <c r="B568" s="5"/>
      <c r="C568" s="7"/>
      <c r="D568" s="5"/>
      <c r="E568" s="328"/>
      <c r="F568" s="5"/>
      <c r="J568" s="5"/>
      <c r="K568" s="5"/>
      <c r="L568" s="5"/>
      <c r="M568" s="5"/>
    </row>
    <row r="569" spans="1:13">
      <c r="A569" s="16"/>
      <c r="B569" s="5"/>
      <c r="C569" s="7"/>
      <c r="D569" s="5"/>
      <c r="E569" s="328"/>
      <c r="F569" s="5"/>
      <c r="J569" s="5"/>
      <c r="K569" s="5"/>
      <c r="L569" s="5"/>
      <c r="M569" s="5"/>
    </row>
    <row r="570" spans="1:13">
      <c r="A570" s="16"/>
      <c r="B570" s="5"/>
      <c r="C570" s="7"/>
      <c r="D570" s="5"/>
      <c r="E570" s="328"/>
      <c r="F570" s="5"/>
      <c r="J570" s="5"/>
      <c r="K570" s="5"/>
      <c r="L570" s="5"/>
      <c r="M570" s="5"/>
    </row>
    <row r="571" spans="1:13">
      <c r="A571" s="16"/>
      <c r="B571" s="5"/>
      <c r="C571" s="7"/>
      <c r="D571" s="5"/>
      <c r="E571" s="328"/>
      <c r="F571" s="5"/>
      <c r="J571" s="5"/>
      <c r="K571" s="5"/>
      <c r="L571" s="5"/>
      <c r="M571" s="5"/>
    </row>
    <row r="572" spans="1:13">
      <c r="A572" s="16"/>
      <c r="B572" s="5"/>
      <c r="C572" s="7"/>
      <c r="D572" s="5"/>
      <c r="E572" s="328"/>
      <c r="F572" s="5"/>
      <c r="J572" s="5"/>
      <c r="K572" s="5"/>
      <c r="L572" s="5"/>
      <c r="M572" s="5"/>
    </row>
    <row r="573" spans="1:13">
      <c r="A573" s="16"/>
      <c r="B573" s="5"/>
      <c r="C573" s="7"/>
      <c r="D573" s="5"/>
      <c r="E573" s="328"/>
      <c r="F573" s="5"/>
      <c r="J573" s="5"/>
      <c r="K573" s="5"/>
      <c r="L573" s="5"/>
      <c r="M573" s="5"/>
    </row>
    <row r="574" spans="1:13">
      <c r="A574" s="16"/>
      <c r="B574" s="5"/>
      <c r="C574" s="7"/>
      <c r="D574" s="5"/>
      <c r="E574" s="328"/>
      <c r="F574" s="5"/>
      <c r="J574" s="5"/>
      <c r="K574" s="5"/>
      <c r="L574" s="5"/>
      <c r="M574" s="5"/>
    </row>
    <row r="575" spans="1:13">
      <c r="A575" s="16"/>
      <c r="B575" s="5"/>
      <c r="C575" s="7"/>
      <c r="D575" s="5"/>
      <c r="E575" s="328"/>
      <c r="F575" s="5"/>
      <c r="J575" s="5"/>
      <c r="K575" s="5"/>
      <c r="L575" s="5"/>
      <c r="M575" s="5"/>
    </row>
    <row r="576" spans="1:13">
      <c r="A576" s="16"/>
      <c r="B576" s="5"/>
      <c r="C576" s="7"/>
      <c r="D576" s="5"/>
      <c r="E576" s="328"/>
      <c r="F576" s="5"/>
      <c r="J576" s="5"/>
      <c r="K576" s="5"/>
      <c r="L576" s="5"/>
      <c r="M576" s="5"/>
    </row>
    <row r="577" spans="1:13">
      <c r="A577" s="16"/>
      <c r="B577" s="5"/>
      <c r="C577" s="7"/>
      <c r="D577" s="5"/>
      <c r="E577" s="328"/>
      <c r="F577" s="5"/>
      <c r="J577" s="5"/>
      <c r="K577" s="5"/>
      <c r="L577" s="5"/>
      <c r="M577" s="5"/>
    </row>
    <row r="578" spans="1:13">
      <c r="A578" s="16"/>
      <c r="B578" s="5"/>
      <c r="C578" s="7"/>
      <c r="D578" s="5"/>
      <c r="E578" s="328"/>
      <c r="F578" s="5"/>
      <c r="J578" s="5"/>
      <c r="K578" s="5"/>
      <c r="L578" s="5"/>
      <c r="M578" s="5"/>
    </row>
    <row r="579" spans="1:13">
      <c r="A579" s="16"/>
      <c r="B579" s="5"/>
      <c r="C579" s="7"/>
      <c r="D579" s="5"/>
      <c r="E579" s="328"/>
      <c r="F579" s="5"/>
      <c r="J579" s="5"/>
      <c r="K579" s="5"/>
      <c r="L579" s="5"/>
      <c r="M579" s="5"/>
    </row>
    <row r="580" spans="1:13">
      <c r="A580" s="16"/>
      <c r="B580" s="5"/>
      <c r="C580" s="7"/>
      <c r="D580" s="5"/>
      <c r="E580" s="328"/>
      <c r="F580" s="5"/>
      <c r="J580" s="5"/>
      <c r="K580" s="5"/>
      <c r="L580" s="5"/>
      <c r="M580" s="5"/>
    </row>
    <row r="581" spans="1:13">
      <c r="A581" s="16"/>
      <c r="B581" s="5"/>
      <c r="C581" s="7"/>
      <c r="D581" s="5"/>
      <c r="E581" s="328"/>
      <c r="F581" s="5"/>
      <c r="J581" s="5"/>
      <c r="K581" s="5"/>
      <c r="L581" s="5"/>
      <c r="M581" s="5"/>
    </row>
    <row r="582" spans="1:13">
      <c r="A582" s="16"/>
      <c r="B582" s="5"/>
      <c r="C582" s="7"/>
      <c r="D582" s="5"/>
      <c r="E582" s="328"/>
      <c r="F582" s="5"/>
      <c r="J582" s="5"/>
      <c r="K582" s="5"/>
      <c r="L582" s="5"/>
      <c r="M582" s="5"/>
    </row>
    <row r="583" spans="1:13">
      <c r="A583" s="16"/>
      <c r="B583" s="5"/>
      <c r="C583" s="7"/>
      <c r="D583" s="5"/>
      <c r="E583" s="328"/>
      <c r="F583" s="5"/>
      <c r="J583" s="5"/>
      <c r="K583" s="5"/>
      <c r="L583" s="5"/>
      <c r="M583" s="5"/>
    </row>
    <row r="584" spans="1:13">
      <c r="A584" s="16"/>
      <c r="B584" s="5"/>
      <c r="C584" s="7"/>
      <c r="D584" s="5"/>
      <c r="E584" s="328"/>
      <c r="F584" s="5"/>
      <c r="J584" s="5"/>
      <c r="K584" s="5"/>
      <c r="L584" s="5"/>
      <c r="M584" s="5"/>
    </row>
    <row r="585" spans="1:13">
      <c r="A585" s="16"/>
      <c r="B585" s="5"/>
      <c r="C585" s="7"/>
      <c r="D585" s="5"/>
      <c r="E585" s="328"/>
      <c r="F585" s="5"/>
      <c r="J585" s="5"/>
      <c r="K585" s="5"/>
      <c r="L585" s="5"/>
      <c r="M585" s="5"/>
    </row>
    <row r="586" spans="1:13">
      <c r="A586" s="16"/>
      <c r="B586" s="5"/>
      <c r="C586" s="7"/>
      <c r="D586" s="5"/>
      <c r="E586" s="328"/>
      <c r="F586" s="5"/>
      <c r="J586" s="5"/>
      <c r="K586" s="5"/>
      <c r="L586" s="5"/>
      <c r="M586" s="5"/>
    </row>
    <row r="587" spans="1:13">
      <c r="A587" s="16"/>
      <c r="B587" s="5"/>
      <c r="C587" s="7"/>
      <c r="D587" s="5"/>
      <c r="E587" s="328"/>
      <c r="F587" s="5"/>
      <c r="J587" s="5"/>
      <c r="K587" s="5"/>
      <c r="L587" s="5"/>
      <c r="M587" s="5"/>
    </row>
    <row r="588" spans="1:13">
      <c r="A588" s="16"/>
      <c r="B588" s="5"/>
      <c r="C588" s="7"/>
      <c r="D588" s="5"/>
      <c r="E588" s="328"/>
      <c r="F588" s="5"/>
      <c r="J588" s="5"/>
      <c r="K588" s="5"/>
      <c r="L588" s="5"/>
      <c r="M588" s="5"/>
    </row>
    <row r="589" spans="1:13">
      <c r="A589" s="16"/>
      <c r="B589" s="5"/>
      <c r="C589" s="7"/>
      <c r="D589" s="5"/>
      <c r="E589" s="328"/>
      <c r="F589" s="5"/>
      <c r="J589" s="5"/>
      <c r="K589" s="5"/>
      <c r="L589" s="5"/>
      <c r="M589" s="5"/>
    </row>
    <row r="590" spans="1:13">
      <c r="A590" s="16"/>
      <c r="B590" s="5"/>
      <c r="C590" s="7"/>
      <c r="D590" s="5"/>
      <c r="E590" s="328"/>
      <c r="F590" s="5"/>
      <c r="J590" s="5"/>
      <c r="K590" s="5"/>
      <c r="L590" s="5"/>
      <c r="M590" s="5"/>
    </row>
    <row r="591" spans="1:13">
      <c r="A591" s="16"/>
      <c r="B591" s="5"/>
      <c r="C591" s="7"/>
      <c r="D591" s="5"/>
      <c r="E591" s="328"/>
      <c r="F591" s="5"/>
      <c r="J591" s="5"/>
      <c r="K591" s="5"/>
      <c r="L591" s="5"/>
      <c r="M591" s="5"/>
    </row>
    <row r="592" spans="1:13">
      <c r="A592" s="16"/>
      <c r="B592" s="5"/>
      <c r="C592" s="7"/>
      <c r="D592" s="5"/>
      <c r="E592" s="328"/>
      <c r="F592" s="5"/>
      <c r="J592" s="5"/>
      <c r="K592" s="5"/>
      <c r="L592" s="5"/>
      <c r="M592" s="5"/>
    </row>
    <row r="593" spans="1:13">
      <c r="A593" s="16"/>
      <c r="B593" s="5"/>
      <c r="C593" s="7"/>
      <c r="D593" s="5"/>
      <c r="E593" s="328"/>
      <c r="F593" s="5"/>
      <c r="J593" s="5"/>
      <c r="K593" s="5"/>
      <c r="L593" s="5"/>
      <c r="M593" s="5"/>
    </row>
    <row r="594" spans="1:13">
      <c r="A594" s="16"/>
      <c r="B594" s="5"/>
      <c r="C594" s="7"/>
      <c r="D594" s="5"/>
      <c r="E594" s="328"/>
      <c r="F594" s="5"/>
      <c r="J594" s="5"/>
      <c r="K594" s="5"/>
      <c r="L594" s="5"/>
      <c r="M594" s="5"/>
    </row>
    <row r="595" spans="1:13">
      <c r="A595" s="16"/>
      <c r="B595" s="5"/>
      <c r="C595" s="7"/>
      <c r="D595" s="5"/>
      <c r="E595" s="328"/>
      <c r="F595" s="5"/>
      <c r="J595" s="5"/>
      <c r="K595" s="5"/>
      <c r="L595" s="5"/>
      <c r="M595" s="5"/>
    </row>
    <row r="596" spans="1:13">
      <c r="A596" s="16"/>
      <c r="B596" s="5"/>
      <c r="C596" s="7"/>
      <c r="D596" s="5"/>
      <c r="E596" s="328"/>
      <c r="F596" s="5"/>
      <c r="J596" s="5"/>
      <c r="K596" s="5"/>
      <c r="L596" s="5"/>
      <c r="M596" s="5"/>
    </row>
    <row r="597" spans="1:13">
      <c r="A597" s="16"/>
      <c r="B597" s="5"/>
      <c r="C597" s="7"/>
      <c r="D597" s="5"/>
      <c r="E597" s="328"/>
      <c r="F597" s="5"/>
      <c r="J597" s="5"/>
      <c r="K597" s="5"/>
      <c r="L597" s="5"/>
      <c r="M597" s="5"/>
    </row>
    <row r="598" spans="1:13">
      <c r="A598" s="16"/>
      <c r="B598" s="5"/>
      <c r="C598" s="7"/>
      <c r="D598" s="5"/>
      <c r="E598" s="328"/>
      <c r="F598" s="5"/>
      <c r="J598" s="5"/>
      <c r="K598" s="5"/>
      <c r="L598" s="5"/>
      <c r="M598" s="5"/>
    </row>
    <row r="599" spans="1:13">
      <c r="A599" s="16"/>
      <c r="B599" s="5"/>
      <c r="C599" s="7"/>
      <c r="D599" s="5"/>
      <c r="E599" s="328"/>
      <c r="F599" s="5"/>
      <c r="J599" s="5"/>
      <c r="K599" s="5"/>
      <c r="L599" s="5"/>
      <c r="M599" s="5"/>
    </row>
    <row r="600" spans="1:13">
      <c r="A600" s="16"/>
      <c r="B600" s="5"/>
      <c r="C600" s="7"/>
      <c r="D600" s="5"/>
      <c r="E600" s="328"/>
      <c r="F600" s="5"/>
      <c r="J600" s="5"/>
      <c r="K600" s="5"/>
      <c r="L600" s="5"/>
      <c r="M600" s="5"/>
    </row>
    <row r="601" spans="1:13">
      <c r="A601" s="16"/>
      <c r="B601" s="5"/>
      <c r="C601" s="7"/>
      <c r="D601" s="5"/>
      <c r="E601" s="328"/>
      <c r="F601" s="5"/>
      <c r="J601" s="5"/>
      <c r="K601" s="5"/>
      <c r="L601" s="5"/>
      <c r="M601" s="5"/>
    </row>
    <row r="602" spans="1:13">
      <c r="A602" s="16"/>
      <c r="B602" s="5"/>
      <c r="C602" s="7"/>
      <c r="D602" s="5"/>
      <c r="E602" s="328"/>
      <c r="F602" s="5"/>
      <c r="J602" s="5"/>
      <c r="K602" s="5"/>
      <c r="L602" s="5"/>
      <c r="M602" s="5"/>
    </row>
    <row r="603" spans="1:13">
      <c r="A603" s="16"/>
      <c r="B603" s="5"/>
      <c r="C603" s="7"/>
      <c r="D603" s="5"/>
      <c r="E603" s="328"/>
      <c r="F603" s="5"/>
      <c r="J603" s="5"/>
      <c r="K603" s="5"/>
      <c r="L603" s="5"/>
      <c r="M603" s="5"/>
    </row>
    <row r="604" spans="1:13">
      <c r="A604" s="16"/>
      <c r="B604" s="5"/>
      <c r="C604" s="7"/>
      <c r="D604" s="5"/>
      <c r="E604" s="328"/>
      <c r="F604" s="5"/>
      <c r="J604" s="5"/>
      <c r="K604" s="5"/>
      <c r="L604" s="5"/>
      <c r="M604" s="5"/>
    </row>
    <row r="605" spans="1:13">
      <c r="A605" s="16"/>
      <c r="B605" s="5"/>
      <c r="C605" s="7"/>
      <c r="D605" s="5"/>
      <c r="E605" s="328"/>
      <c r="F605" s="5"/>
      <c r="J605" s="5"/>
      <c r="K605" s="5"/>
      <c r="L605" s="5"/>
      <c r="M605" s="5"/>
    </row>
    <row r="606" spans="1:13">
      <c r="A606" s="16"/>
      <c r="B606" s="5"/>
      <c r="C606" s="7"/>
      <c r="D606" s="5"/>
      <c r="E606" s="328"/>
      <c r="F606" s="5"/>
      <c r="J606" s="5"/>
      <c r="K606" s="5"/>
      <c r="L606" s="5"/>
      <c r="M606" s="5"/>
    </row>
    <row r="607" spans="1:13">
      <c r="A607" s="16"/>
      <c r="B607" s="5"/>
      <c r="C607" s="7"/>
      <c r="D607" s="5"/>
      <c r="E607" s="328"/>
      <c r="F607" s="5"/>
      <c r="J607" s="5"/>
      <c r="K607" s="5"/>
      <c r="L607" s="5"/>
      <c r="M607" s="5"/>
    </row>
    <row r="608" spans="1:13">
      <c r="A608" s="16"/>
      <c r="B608" s="5"/>
      <c r="C608" s="7"/>
      <c r="D608" s="5"/>
      <c r="E608" s="328"/>
      <c r="F608" s="5"/>
      <c r="J608" s="5"/>
      <c r="K608" s="5"/>
      <c r="L608" s="5"/>
      <c r="M608" s="5"/>
    </row>
    <row r="609" spans="1:13">
      <c r="A609" s="16"/>
      <c r="B609" s="5"/>
      <c r="C609" s="7"/>
      <c r="D609" s="5"/>
      <c r="E609" s="328"/>
      <c r="F609" s="5"/>
      <c r="J609" s="5"/>
      <c r="K609" s="5"/>
      <c r="L609" s="5"/>
      <c r="M609" s="5"/>
    </row>
    <row r="610" spans="1:13">
      <c r="A610" s="16"/>
      <c r="B610" s="5"/>
      <c r="C610" s="7"/>
      <c r="D610" s="5"/>
      <c r="E610" s="328"/>
      <c r="F610" s="5"/>
      <c r="J610" s="5"/>
      <c r="K610" s="5"/>
      <c r="L610" s="5"/>
      <c r="M610" s="5"/>
    </row>
    <row r="611" spans="1:13">
      <c r="A611" s="16"/>
      <c r="B611" s="5"/>
      <c r="C611" s="7"/>
      <c r="D611" s="5"/>
      <c r="E611" s="328"/>
      <c r="F611" s="5"/>
      <c r="J611" s="5"/>
      <c r="K611" s="5"/>
      <c r="L611" s="5"/>
      <c r="M611" s="5"/>
    </row>
    <row r="612" spans="1:13">
      <c r="A612" s="16"/>
      <c r="B612" s="5"/>
      <c r="C612" s="7"/>
      <c r="D612" s="5"/>
      <c r="E612" s="328"/>
      <c r="F612" s="5"/>
      <c r="J612" s="5"/>
      <c r="K612" s="5"/>
      <c r="L612" s="5"/>
      <c r="M612" s="5"/>
    </row>
    <row r="613" spans="1:13">
      <c r="A613" s="16"/>
      <c r="B613" s="5"/>
      <c r="C613" s="7"/>
      <c r="D613" s="5"/>
      <c r="E613" s="328"/>
      <c r="F613" s="5"/>
      <c r="J613" s="5"/>
      <c r="K613" s="5"/>
      <c r="L613" s="5"/>
      <c r="M613" s="5"/>
    </row>
    <row r="614" spans="1:13">
      <c r="A614" s="16"/>
      <c r="B614" s="5"/>
      <c r="C614" s="7"/>
      <c r="D614" s="5"/>
      <c r="E614" s="328"/>
      <c r="F614" s="5"/>
      <c r="J614" s="5"/>
      <c r="K614" s="5"/>
      <c r="L614" s="5"/>
      <c r="M614" s="5"/>
    </row>
    <row r="615" spans="1:13">
      <c r="A615" s="16"/>
      <c r="B615" s="5"/>
      <c r="C615" s="7"/>
      <c r="D615" s="5"/>
      <c r="E615" s="328"/>
      <c r="F615" s="5"/>
      <c r="J615" s="5"/>
      <c r="K615" s="5"/>
      <c r="L615" s="5"/>
      <c r="M615" s="5"/>
    </row>
    <row r="616" spans="1:13">
      <c r="A616" s="16"/>
      <c r="B616" s="5"/>
      <c r="C616" s="7"/>
      <c r="D616" s="5"/>
      <c r="E616" s="328"/>
      <c r="F616" s="5"/>
      <c r="J616" s="5"/>
      <c r="K616" s="5"/>
      <c r="L616" s="5"/>
      <c r="M616" s="5"/>
    </row>
    <row r="617" spans="1:13">
      <c r="A617" s="16"/>
      <c r="B617" s="5"/>
      <c r="C617" s="7"/>
      <c r="D617" s="5"/>
      <c r="E617" s="328"/>
      <c r="F617" s="5"/>
      <c r="J617" s="5"/>
      <c r="K617" s="5"/>
      <c r="L617" s="5"/>
      <c r="M617" s="5"/>
    </row>
    <row r="618" spans="1:13">
      <c r="A618" s="16"/>
      <c r="B618" s="5"/>
      <c r="C618" s="7"/>
      <c r="D618" s="5"/>
      <c r="E618" s="328"/>
      <c r="F618" s="5"/>
      <c r="J618" s="5"/>
      <c r="K618" s="5"/>
      <c r="L618" s="5"/>
      <c r="M618" s="5"/>
    </row>
    <row r="619" spans="1:13">
      <c r="A619" s="16"/>
      <c r="B619" s="5"/>
      <c r="C619" s="7"/>
      <c r="D619" s="5"/>
      <c r="E619" s="328"/>
      <c r="F619" s="5"/>
      <c r="J619" s="5"/>
      <c r="K619" s="5"/>
      <c r="L619" s="5"/>
      <c r="M619" s="5"/>
    </row>
    <row r="620" spans="1:13">
      <c r="A620" s="16"/>
      <c r="B620" s="5"/>
      <c r="C620" s="7"/>
      <c r="D620" s="5"/>
      <c r="E620" s="328"/>
      <c r="F620" s="5"/>
      <c r="J620" s="5"/>
      <c r="K620" s="5"/>
      <c r="L620" s="5"/>
      <c r="M620" s="5"/>
    </row>
    <row r="621" spans="1:13">
      <c r="A621" s="16"/>
      <c r="B621" s="5"/>
      <c r="C621" s="7"/>
      <c r="D621" s="5"/>
      <c r="E621" s="328"/>
      <c r="F621" s="5"/>
      <c r="J621" s="5"/>
      <c r="K621" s="5"/>
      <c r="L621" s="5"/>
      <c r="M621" s="5"/>
    </row>
    <row r="622" spans="1:13">
      <c r="A622" s="16"/>
      <c r="B622" s="5"/>
      <c r="C622" s="7"/>
      <c r="D622" s="5"/>
      <c r="E622" s="328"/>
      <c r="F622" s="5"/>
      <c r="J622" s="5"/>
      <c r="K622" s="5"/>
      <c r="L622" s="5"/>
      <c r="M622" s="5"/>
    </row>
    <row r="623" spans="1:13">
      <c r="A623" s="16"/>
      <c r="B623" s="5"/>
      <c r="C623" s="7"/>
      <c r="D623" s="5"/>
      <c r="E623" s="328"/>
      <c r="F623" s="5"/>
      <c r="J623" s="5"/>
      <c r="K623" s="5"/>
      <c r="L623" s="5"/>
      <c r="M623" s="5"/>
    </row>
    <row r="624" spans="1:13">
      <c r="A624" s="16"/>
      <c r="B624" s="5"/>
      <c r="C624" s="7"/>
      <c r="D624" s="5"/>
      <c r="E624" s="328"/>
      <c r="F624" s="5"/>
      <c r="J624" s="5"/>
      <c r="K624" s="5"/>
      <c r="L624" s="5"/>
      <c r="M624" s="5"/>
    </row>
    <row r="625" spans="1:13">
      <c r="A625" s="16"/>
      <c r="B625" s="5"/>
      <c r="C625" s="7"/>
      <c r="D625" s="5"/>
      <c r="E625" s="328"/>
      <c r="F625" s="5"/>
      <c r="J625" s="5"/>
      <c r="K625" s="5"/>
      <c r="L625" s="5"/>
      <c r="M625" s="5"/>
    </row>
    <row r="626" spans="1:13">
      <c r="A626" s="16"/>
      <c r="B626" s="5"/>
      <c r="C626" s="7"/>
      <c r="D626" s="5"/>
      <c r="E626" s="328"/>
      <c r="F626" s="5"/>
      <c r="J626" s="5"/>
      <c r="K626" s="5"/>
      <c r="L626" s="5"/>
      <c r="M626" s="5"/>
    </row>
    <row r="627" spans="1:13">
      <c r="A627" s="16"/>
      <c r="B627" s="5"/>
      <c r="C627" s="7"/>
      <c r="D627" s="5"/>
      <c r="E627" s="328"/>
      <c r="F627" s="5"/>
      <c r="J627" s="5"/>
      <c r="K627" s="5"/>
      <c r="L627" s="5"/>
      <c r="M627" s="5"/>
    </row>
    <row r="628" spans="1:13">
      <c r="A628" s="16"/>
      <c r="B628" s="5"/>
      <c r="C628" s="7"/>
      <c r="D628" s="5"/>
      <c r="E628" s="328"/>
      <c r="F628" s="5"/>
      <c r="J628" s="5"/>
      <c r="K628" s="5"/>
      <c r="L628" s="5"/>
      <c r="M628" s="5"/>
    </row>
    <row r="629" spans="1:13">
      <c r="A629" s="16"/>
      <c r="B629" s="5"/>
      <c r="C629" s="7"/>
      <c r="D629" s="5"/>
      <c r="E629" s="328"/>
      <c r="F629" s="5"/>
      <c r="J629" s="5"/>
      <c r="K629" s="5"/>
      <c r="L629" s="5"/>
      <c r="M629" s="5"/>
    </row>
    <row r="630" spans="1:13">
      <c r="A630" s="16"/>
      <c r="B630" s="5"/>
      <c r="C630" s="7"/>
      <c r="D630" s="5"/>
      <c r="E630" s="328"/>
      <c r="F630" s="5"/>
      <c r="J630" s="5"/>
      <c r="K630" s="5"/>
      <c r="L630" s="5"/>
      <c r="M630" s="5"/>
    </row>
    <row r="631" spans="1:13">
      <c r="A631" s="16"/>
      <c r="B631" s="5"/>
      <c r="C631" s="7"/>
      <c r="D631" s="5"/>
      <c r="E631" s="328"/>
      <c r="F631" s="5"/>
      <c r="J631" s="5"/>
      <c r="K631" s="5"/>
      <c r="L631" s="5"/>
      <c r="M631" s="5"/>
    </row>
    <row r="632" spans="1:13">
      <c r="A632" s="16"/>
      <c r="B632" s="5"/>
      <c r="C632" s="7"/>
      <c r="D632" s="5"/>
      <c r="E632" s="328"/>
      <c r="F632" s="5"/>
      <c r="J632" s="5"/>
      <c r="K632" s="5"/>
      <c r="L632" s="5"/>
      <c r="M632" s="5"/>
    </row>
    <row r="633" spans="1:13">
      <c r="A633" s="16"/>
      <c r="B633" s="5"/>
      <c r="C633" s="7"/>
      <c r="D633" s="5"/>
      <c r="E633" s="328"/>
      <c r="F633" s="5"/>
      <c r="J633" s="5"/>
      <c r="K633" s="5"/>
      <c r="L633" s="5"/>
      <c r="M633" s="5"/>
    </row>
    <row r="634" spans="1:13">
      <c r="A634" s="16"/>
      <c r="B634" s="5"/>
      <c r="C634" s="7"/>
      <c r="D634" s="5"/>
      <c r="E634" s="328"/>
      <c r="F634" s="5"/>
      <c r="J634" s="5"/>
      <c r="K634" s="5"/>
      <c r="L634" s="5"/>
      <c r="M634" s="5"/>
    </row>
    <row r="635" spans="1:13">
      <c r="A635" s="16"/>
      <c r="B635" s="5"/>
      <c r="C635" s="7"/>
      <c r="D635" s="5"/>
      <c r="E635" s="328"/>
      <c r="F635" s="5"/>
      <c r="J635" s="5"/>
      <c r="K635" s="5"/>
      <c r="L635" s="5"/>
      <c r="M635" s="5"/>
    </row>
    <row r="636" spans="1:13">
      <c r="A636" s="16"/>
      <c r="B636" s="5"/>
      <c r="C636" s="7"/>
      <c r="D636" s="5"/>
      <c r="E636" s="328"/>
      <c r="F636" s="5"/>
      <c r="J636" s="5"/>
      <c r="K636" s="5"/>
      <c r="L636" s="5"/>
      <c r="M636" s="5"/>
    </row>
    <row r="637" spans="1:13">
      <c r="A637" s="16"/>
      <c r="B637" s="5"/>
      <c r="C637" s="7"/>
      <c r="D637" s="5"/>
      <c r="E637" s="328"/>
      <c r="F637" s="5"/>
      <c r="J637" s="5"/>
      <c r="K637" s="5"/>
      <c r="L637" s="5"/>
      <c r="M637" s="5"/>
    </row>
    <row r="638" spans="1:13">
      <c r="A638" s="16"/>
      <c r="B638" s="5"/>
      <c r="C638" s="7"/>
      <c r="D638" s="5"/>
      <c r="E638" s="328"/>
      <c r="F638" s="5"/>
      <c r="J638" s="5"/>
      <c r="K638" s="5"/>
      <c r="L638" s="5"/>
      <c r="M638" s="5"/>
    </row>
    <row r="639" spans="1:13">
      <c r="A639" s="16"/>
      <c r="B639" s="5"/>
      <c r="C639" s="7"/>
      <c r="D639" s="5"/>
      <c r="E639" s="328"/>
      <c r="F639" s="5"/>
      <c r="J639" s="5"/>
      <c r="K639" s="5"/>
      <c r="L639" s="5"/>
      <c r="M639" s="5"/>
    </row>
    <row r="640" spans="1:13">
      <c r="A640" s="16"/>
      <c r="B640" s="5"/>
      <c r="C640" s="7"/>
      <c r="D640" s="5"/>
      <c r="E640" s="328"/>
      <c r="F640" s="5"/>
      <c r="J640" s="5"/>
      <c r="K640" s="5"/>
      <c r="L640" s="5"/>
      <c r="M640" s="5"/>
    </row>
    <row r="641" spans="1:13">
      <c r="A641" s="16"/>
      <c r="B641" s="5"/>
      <c r="C641" s="7"/>
      <c r="D641" s="5"/>
      <c r="E641" s="328"/>
      <c r="F641" s="5"/>
      <c r="J641" s="5"/>
      <c r="K641" s="5"/>
      <c r="L641" s="5"/>
      <c r="M641" s="5"/>
    </row>
    <row r="642" spans="1:13">
      <c r="A642" s="16"/>
      <c r="B642" s="5"/>
      <c r="C642" s="7"/>
      <c r="D642" s="5"/>
      <c r="E642" s="328"/>
      <c r="F642" s="5"/>
      <c r="J642" s="5"/>
      <c r="K642" s="5"/>
      <c r="L642" s="5"/>
      <c r="M642" s="5"/>
    </row>
    <row r="643" spans="1:13">
      <c r="A643" s="16"/>
      <c r="B643" s="5"/>
      <c r="C643" s="7"/>
      <c r="D643" s="5"/>
      <c r="E643" s="328"/>
      <c r="F643" s="5"/>
      <c r="J643" s="5"/>
      <c r="K643" s="5"/>
      <c r="L643" s="5"/>
      <c r="M643" s="5"/>
    </row>
    <row r="644" spans="1:13">
      <c r="A644" s="16"/>
      <c r="B644" s="5"/>
      <c r="C644" s="7"/>
      <c r="D644" s="5"/>
      <c r="E644" s="328"/>
      <c r="F644" s="5"/>
      <c r="J644" s="5"/>
      <c r="K644" s="5"/>
      <c r="L644" s="5"/>
      <c r="M644" s="5"/>
    </row>
    <row r="645" spans="1:13">
      <c r="A645" s="16"/>
      <c r="B645" s="5"/>
      <c r="C645" s="7"/>
      <c r="D645" s="5"/>
      <c r="E645" s="328"/>
      <c r="F645" s="5"/>
      <c r="J645" s="5"/>
      <c r="K645" s="5"/>
      <c r="L645" s="5"/>
      <c r="M645" s="5"/>
    </row>
    <row r="646" spans="1:13">
      <c r="A646" s="16"/>
      <c r="B646" s="5"/>
      <c r="C646" s="7"/>
      <c r="D646" s="5"/>
      <c r="E646" s="328"/>
      <c r="F646" s="5"/>
      <c r="J646" s="5"/>
      <c r="K646" s="5"/>
      <c r="L646" s="5"/>
      <c r="M646" s="5"/>
    </row>
    <row r="647" spans="1:13">
      <c r="A647" s="16"/>
      <c r="B647" s="5"/>
      <c r="C647" s="7"/>
      <c r="D647" s="5"/>
      <c r="E647" s="328"/>
      <c r="F647" s="5"/>
      <c r="J647" s="5"/>
      <c r="K647" s="5"/>
      <c r="L647" s="5"/>
      <c r="M647" s="5"/>
    </row>
    <row r="648" spans="1:13">
      <c r="A648" s="16"/>
      <c r="B648" s="5"/>
      <c r="C648" s="7"/>
      <c r="D648" s="5"/>
      <c r="E648" s="328"/>
      <c r="F648" s="5"/>
      <c r="J648" s="5"/>
      <c r="K648" s="5"/>
      <c r="L648" s="5"/>
      <c r="M648" s="5"/>
    </row>
    <row r="649" spans="1:13">
      <c r="A649" s="16"/>
      <c r="B649" s="5"/>
      <c r="C649" s="7"/>
      <c r="D649" s="5"/>
      <c r="E649" s="328"/>
      <c r="F649" s="5"/>
      <c r="J649" s="5"/>
      <c r="K649" s="5"/>
      <c r="L649" s="5"/>
      <c r="M649" s="5"/>
    </row>
    <row r="650" spans="1:13">
      <c r="A650" s="16"/>
      <c r="B650" s="5"/>
      <c r="C650" s="7"/>
      <c r="D650" s="5"/>
      <c r="E650" s="328"/>
      <c r="F650" s="5"/>
      <c r="J650" s="5"/>
      <c r="K650" s="5"/>
      <c r="L650" s="5"/>
      <c r="M650" s="5"/>
    </row>
    <row r="651" spans="1:13">
      <c r="A651" s="16"/>
      <c r="B651" s="5"/>
      <c r="C651" s="7"/>
      <c r="D651" s="5"/>
      <c r="E651" s="328"/>
      <c r="F651" s="5"/>
      <c r="J651" s="5"/>
      <c r="K651" s="5"/>
      <c r="L651" s="5"/>
      <c r="M651" s="5"/>
    </row>
    <row r="652" spans="1:13">
      <c r="A652" s="16"/>
      <c r="B652" s="5"/>
      <c r="C652" s="7"/>
      <c r="D652" s="5"/>
      <c r="E652" s="328"/>
      <c r="F652" s="5"/>
      <c r="J652" s="5"/>
      <c r="K652" s="5"/>
      <c r="L652" s="5"/>
      <c r="M652" s="5"/>
    </row>
    <row r="653" spans="1:13">
      <c r="A653" s="16"/>
      <c r="B653" s="5"/>
      <c r="C653" s="7"/>
      <c r="D653" s="5"/>
      <c r="E653" s="328"/>
      <c r="F653" s="5"/>
      <c r="J653" s="5"/>
      <c r="K653" s="5"/>
      <c r="L653" s="5"/>
      <c r="M653" s="5"/>
    </row>
    <row r="654" spans="1:13">
      <c r="A654" s="16"/>
      <c r="B654" s="5"/>
      <c r="C654" s="7"/>
      <c r="D654" s="5"/>
      <c r="E654" s="328"/>
      <c r="F654" s="5"/>
      <c r="J654" s="5"/>
      <c r="K654" s="5"/>
      <c r="L654" s="5"/>
      <c r="M654" s="5"/>
    </row>
    <row r="655" spans="1:13">
      <c r="A655" s="16"/>
      <c r="B655" s="5"/>
      <c r="C655" s="7"/>
      <c r="D655" s="5"/>
      <c r="E655" s="328"/>
      <c r="F655" s="5"/>
      <c r="J655" s="5"/>
      <c r="K655" s="5"/>
      <c r="L655" s="5"/>
      <c r="M655" s="5"/>
    </row>
    <row r="656" spans="1:13">
      <c r="A656" s="16"/>
      <c r="B656" s="5"/>
      <c r="C656" s="7"/>
      <c r="D656" s="5"/>
      <c r="E656" s="328"/>
      <c r="F656" s="5"/>
      <c r="J656" s="5"/>
      <c r="K656" s="5"/>
      <c r="L656" s="5"/>
      <c r="M656" s="5"/>
    </row>
    <row r="657" spans="1:13">
      <c r="A657" s="16"/>
      <c r="B657" s="5"/>
      <c r="C657" s="7"/>
      <c r="D657" s="5"/>
      <c r="E657" s="328"/>
      <c r="F657" s="5"/>
      <c r="J657" s="5"/>
      <c r="K657" s="5"/>
      <c r="L657" s="5"/>
      <c r="M657" s="5"/>
    </row>
    <row r="658" spans="1:13">
      <c r="A658" s="16"/>
      <c r="B658" s="5"/>
      <c r="C658" s="7"/>
      <c r="D658" s="5"/>
      <c r="E658" s="328"/>
      <c r="F658" s="5"/>
      <c r="J658" s="5"/>
      <c r="K658" s="5"/>
      <c r="L658" s="5"/>
      <c r="M658" s="5"/>
    </row>
    <row r="659" spans="1:13">
      <c r="A659" s="16"/>
      <c r="B659" s="5"/>
      <c r="C659" s="7"/>
      <c r="D659" s="5"/>
      <c r="E659" s="328"/>
      <c r="F659" s="5"/>
      <c r="J659" s="5"/>
      <c r="K659" s="5"/>
      <c r="L659" s="5"/>
      <c r="M659" s="5"/>
    </row>
    <row r="660" spans="1:13">
      <c r="A660" s="16"/>
      <c r="B660" s="5"/>
      <c r="C660" s="7"/>
      <c r="D660" s="5"/>
      <c r="E660" s="328"/>
      <c r="F660" s="5"/>
      <c r="J660" s="5"/>
      <c r="K660" s="5"/>
      <c r="L660" s="5"/>
      <c r="M660" s="5"/>
    </row>
    <row r="661" spans="1:13">
      <c r="A661" s="16"/>
      <c r="B661" s="5"/>
      <c r="C661" s="7"/>
      <c r="D661" s="5"/>
      <c r="E661" s="328"/>
      <c r="F661" s="5"/>
      <c r="J661" s="5"/>
      <c r="K661" s="5"/>
      <c r="L661" s="5"/>
      <c r="M661" s="5"/>
    </row>
    <row r="662" spans="1:13">
      <c r="A662" s="16"/>
      <c r="B662" s="5"/>
      <c r="C662" s="7"/>
      <c r="D662" s="5"/>
      <c r="E662" s="328"/>
      <c r="F662" s="5"/>
      <c r="J662" s="5"/>
      <c r="K662" s="5"/>
      <c r="L662" s="5"/>
      <c r="M662" s="5"/>
    </row>
    <row r="663" spans="1:13">
      <c r="A663" s="16"/>
      <c r="B663" s="5"/>
      <c r="C663" s="7"/>
      <c r="D663" s="5"/>
      <c r="E663" s="328"/>
      <c r="F663" s="5"/>
      <c r="J663" s="5"/>
      <c r="K663" s="5"/>
      <c r="L663" s="5"/>
      <c r="M663" s="5"/>
    </row>
    <row r="664" spans="1:13">
      <c r="A664" s="16"/>
      <c r="B664" s="5"/>
      <c r="C664" s="7"/>
      <c r="D664" s="5"/>
      <c r="E664" s="328"/>
      <c r="F664" s="5"/>
      <c r="J664" s="5"/>
      <c r="K664" s="5"/>
      <c r="L664" s="5"/>
      <c r="M664" s="5"/>
    </row>
    <row r="665" spans="1:13">
      <c r="A665" s="16"/>
      <c r="B665" s="5"/>
      <c r="C665" s="7"/>
      <c r="D665" s="5"/>
      <c r="E665" s="328"/>
      <c r="F665" s="5"/>
      <c r="J665" s="5"/>
      <c r="K665" s="5"/>
      <c r="L665" s="5"/>
      <c r="M665" s="5"/>
    </row>
    <row r="666" spans="1:13">
      <c r="A666" s="16"/>
      <c r="B666" s="5"/>
      <c r="C666" s="7"/>
      <c r="D666" s="5"/>
      <c r="E666" s="328"/>
      <c r="F666" s="5"/>
      <c r="J666" s="5"/>
      <c r="K666" s="5"/>
      <c r="L666" s="5"/>
      <c r="M666" s="5"/>
    </row>
    <row r="667" spans="1:13">
      <c r="A667" s="16"/>
      <c r="B667" s="5"/>
      <c r="C667" s="7"/>
      <c r="D667" s="5"/>
      <c r="E667" s="328"/>
      <c r="F667" s="5"/>
      <c r="J667" s="5"/>
      <c r="K667" s="5"/>
      <c r="L667" s="5"/>
      <c r="M667" s="5"/>
    </row>
    <row r="668" spans="1:13">
      <c r="A668" s="16"/>
      <c r="B668" s="5"/>
      <c r="C668" s="7"/>
      <c r="D668" s="5"/>
      <c r="E668" s="328"/>
      <c r="F668" s="5"/>
      <c r="J668" s="5"/>
      <c r="K668" s="5"/>
      <c r="L668" s="5"/>
      <c r="M668" s="5"/>
    </row>
    <row r="669" spans="1:13">
      <c r="A669" s="16"/>
      <c r="B669" s="5"/>
      <c r="C669" s="7"/>
      <c r="D669" s="5"/>
      <c r="E669" s="328"/>
      <c r="F669" s="5"/>
      <c r="J669" s="5"/>
      <c r="K669" s="5"/>
      <c r="L669" s="5"/>
      <c r="M669" s="5"/>
    </row>
    <row r="670" spans="1:13">
      <c r="A670" s="16"/>
      <c r="B670" s="5"/>
      <c r="C670" s="7"/>
      <c r="D670" s="5"/>
      <c r="E670" s="328"/>
      <c r="F670" s="5"/>
      <c r="J670" s="5"/>
      <c r="K670" s="5"/>
      <c r="L670" s="5"/>
      <c r="M670" s="5"/>
    </row>
    <row r="671" spans="1:13">
      <c r="A671" s="16"/>
      <c r="B671" s="5"/>
      <c r="C671" s="7"/>
      <c r="D671" s="5"/>
      <c r="E671" s="328"/>
      <c r="F671" s="5"/>
      <c r="J671" s="5"/>
      <c r="K671" s="5"/>
      <c r="L671" s="5"/>
      <c r="M671" s="5"/>
    </row>
    <row r="672" spans="1:13">
      <c r="A672" s="16"/>
      <c r="B672" s="5"/>
      <c r="C672" s="7"/>
      <c r="D672" s="5"/>
      <c r="E672" s="328"/>
      <c r="F672" s="5"/>
      <c r="J672" s="5"/>
      <c r="K672" s="5"/>
      <c r="L672" s="5"/>
      <c r="M672" s="5"/>
    </row>
    <row r="673" spans="1:13">
      <c r="A673" s="16"/>
      <c r="B673" s="5"/>
      <c r="C673" s="7"/>
      <c r="D673" s="5"/>
      <c r="E673" s="328"/>
      <c r="F673" s="5"/>
      <c r="J673" s="5"/>
      <c r="K673" s="5"/>
      <c r="L673" s="5"/>
      <c r="M673" s="5"/>
    </row>
    <row r="674" spans="1:13">
      <c r="A674" s="16"/>
      <c r="B674" s="5"/>
      <c r="C674" s="7"/>
      <c r="D674" s="5"/>
      <c r="E674" s="328"/>
      <c r="F674" s="5"/>
      <c r="J674" s="5"/>
      <c r="K674" s="5"/>
      <c r="L674" s="5"/>
      <c r="M674" s="5"/>
    </row>
    <row r="675" spans="1:13">
      <c r="A675" s="16"/>
      <c r="B675" s="5"/>
      <c r="C675" s="7"/>
      <c r="D675" s="5"/>
      <c r="E675" s="328"/>
      <c r="F675" s="5"/>
      <c r="J675" s="5"/>
      <c r="K675" s="5"/>
      <c r="L675" s="5"/>
      <c r="M675" s="5"/>
    </row>
    <row r="676" spans="1:13">
      <c r="A676" s="16"/>
      <c r="B676" s="5"/>
      <c r="C676" s="7"/>
      <c r="D676" s="5"/>
      <c r="E676" s="328"/>
      <c r="F676" s="5"/>
      <c r="J676" s="5"/>
      <c r="K676" s="5"/>
      <c r="L676" s="5"/>
      <c r="M676" s="5"/>
    </row>
    <row r="677" spans="1:13">
      <c r="A677" s="16"/>
      <c r="B677" s="5"/>
      <c r="C677" s="7"/>
      <c r="D677" s="5"/>
      <c r="E677" s="328"/>
      <c r="F677" s="5"/>
      <c r="J677" s="5"/>
      <c r="K677" s="5"/>
      <c r="L677" s="5"/>
      <c r="M677" s="5"/>
    </row>
    <row r="678" spans="1:13">
      <c r="A678" s="16"/>
      <c r="B678" s="5"/>
      <c r="C678" s="7"/>
      <c r="D678" s="5"/>
      <c r="E678" s="328"/>
      <c r="F678" s="5"/>
      <c r="J678" s="5"/>
      <c r="K678" s="5"/>
      <c r="L678" s="5"/>
      <c r="M678" s="5"/>
    </row>
    <row r="679" spans="1:13">
      <c r="A679" s="16"/>
      <c r="B679" s="5"/>
      <c r="C679" s="7"/>
      <c r="D679" s="5"/>
      <c r="E679" s="328"/>
      <c r="F679" s="5"/>
      <c r="J679" s="5"/>
      <c r="K679" s="5"/>
      <c r="L679" s="5"/>
      <c r="M679" s="5"/>
    </row>
    <row r="680" spans="1:13">
      <c r="A680" s="16"/>
      <c r="B680" s="5"/>
      <c r="C680" s="7"/>
      <c r="D680" s="5"/>
      <c r="E680" s="328"/>
      <c r="F680" s="5"/>
      <c r="J680" s="5"/>
      <c r="K680" s="5"/>
      <c r="L680" s="5"/>
      <c r="M680" s="5"/>
    </row>
    <row r="681" spans="1:13">
      <c r="A681" s="16"/>
      <c r="B681" s="5"/>
      <c r="C681" s="7"/>
      <c r="D681" s="5"/>
      <c r="E681" s="328"/>
      <c r="F681" s="5"/>
      <c r="J681" s="5"/>
      <c r="K681" s="5"/>
      <c r="L681" s="5"/>
      <c r="M681" s="5"/>
    </row>
    <row r="682" spans="1:13">
      <c r="A682" s="16"/>
      <c r="B682" s="5"/>
      <c r="C682" s="7"/>
      <c r="D682" s="5"/>
      <c r="E682" s="328"/>
      <c r="F682" s="5"/>
      <c r="J682" s="5"/>
      <c r="K682" s="5"/>
      <c r="L682" s="5"/>
      <c r="M682" s="5"/>
    </row>
    <row r="683" spans="1:13">
      <c r="A683" s="16"/>
      <c r="B683" s="5"/>
      <c r="C683" s="7"/>
      <c r="D683" s="5"/>
      <c r="E683" s="328"/>
      <c r="F683" s="5"/>
      <c r="J683" s="5"/>
      <c r="K683" s="5"/>
      <c r="L683" s="5"/>
      <c r="M683" s="5"/>
    </row>
    <row r="684" spans="1:13">
      <c r="A684" s="16"/>
      <c r="B684" s="5"/>
      <c r="C684" s="7"/>
      <c r="D684" s="5"/>
      <c r="E684" s="328"/>
      <c r="F684" s="5"/>
      <c r="J684" s="5"/>
      <c r="K684" s="5"/>
      <c r="L684" s="5"/>
      <c r="M684" s="5"/>
    </row>
    <row r="685" spans="1:13">
      <c r="A685" s="16"/>
      <c r="B685" s="5"/>
      <c r="C685" s="7"/>
      <c r="D685" s="5"/>
      <c r="E685" s="328"/>
      <c r="F685" s="5"/>
      <c r="J685" s="5"/>
      <c r="K685" s="5"/>
      <c r="L685" s="5"/>
      <c r="M685" s="5"/>
    </row>
    <row r="686" spans="1:13">
      <c r="A686" s="16"/>
      <c r="B686" s="5"/>
      <c r="C686" s="7"/>
      <c r="D686" s="5"/>
      <c r="E686" s="328"/>
      <c r="F686" s="5"/>
      <c r="J686" s="5"/>
      <c r="K686" s="5"/>
      <c r="L686" s="5"/>
      <c r="M686" s="5"/>
    </row>
    <row r="687" spans="1:13">
      <c r="A687" s="16"/>
      <c r="B687" s="5"/>
      <c r="C687" s="7"/>
      <c r="D687" s="5"/>
      <c r="E687" s="328"/>
      <c r="F687" s="5"/>
      <c r="J687" s="5"/>
      <c r="K687" s="5"/>
      <c r="L687" s="5"/>
      <c r="M687" s="5"/>
    </row>
    <row r="688" spans="1:13">
      <c r="A688" s="16"/>
      <c r="B688" s="5"/>
      <c r="C688" s="7"/>
      <c r="D688" s="5"/>
      <c r="E688" s="328"/>
      <c r="F688" s="5"/>
      <c r="J688" s="5"/>
      <c r="K688" s="5"/>
      <c r="L688" s="5"/>
      <c r="M688" s="5"/>
    </row>
    <row r="689" spans="1:13">
      <c r="A689" s="16"/>
      <c r="B689" s="5"/>
      <c r="C689" s="7"/>
      <c r="D689" s="5"/>
      <c r="E689" s="328"/>
      <c r="F689" s="5"/>
      <c r="J689" s="5"/>
      <c r="K689" s="5"/>
      <c r="L689" s="5"/>
      <c r="M689" s="5"/>
    </row>
    <row r="690" spans="1:13">
      <c r="A690" s="16"/>
      <c r="B690" s="5"/>
      <c r="C690" s="7"/>
      <c r="D690" s="5"/>
      <c r="E690" s="328"/>
      <c r="F690" s="5"/>
      <c r="J690" s="5"/>
      <c r="K690" s="5"/>
      <c r="L690" s="5"/>
      <c r="M690" s="5"/>
    </row>
    <row r="691" spans="1:13">
      <c r="A691" s="16"/>
      <c r="B691" s="5"/>
      <c r="C691" s="7"/>
      <c r="D691" s="5"/>
      <c r="E691" s="328"/>
      <c r="F691" s="5"/>
      <c r="J691" s="5"/>
      <c r="K691" s="5"/>
      <c r="L691" s="5"/>
      <c r="M691" s="5"/>
    </row>
    <row r="692" spans="1:13">
      <c r="A692" s="16"/>
      <c r="B692" s="5"/>
      <c r="C692" s="7"/>
      <c r="D692" s="5"/>
      <c r="E692" s="328"/>
      <c r="F692" s="5"/>
      <c r="J692" s="5"/>
      <c r="K692" s="5"/>
      <c r="L692" s="5"/>
      <c r="M692" s="5"/>
    </row>
    <row r="693" spans="1:13">
      <c r="A693" s="16"/>
      <c r="B693" s="5"/>
      <c r="C693" s="7"/>
      <c r="D693" s="5"/>
      <c r="E693" s="328"/>
      <c r="F693" s="5"/>
      <c r="J693" s="5"/>
      <c r="K693" s="5"/>
      <c r="L693" s="5"/>
      <c r="M693" s="5"/>
    </row>
    <row r="694" spans="1:13">
      <c r="A694" s="16"/>
      <c r="B694" s="5"/>
      <c r="C694" s="7"/>
      <c r="D694" s="5"/>
      <c r="E694" s="328"/>
      <c r="F694" s="5"/>
      <c r="J694" s="5"/>
      <c r="K694" s="5"/>
      <c r="L694" s="5"/>
      <c r="M694" s="5"/>
    </row>
    <row r="695" spans="1:13">
      <c r="A695" s="16"/>
      <c r="B695" s="5"/>
      <c r="C695" s="7"/>
      <c r="D695" s="5"/>
      <c r="E695" s="328"/>
      <c r="F695" s="5"/>
      <c r="J695" s="5"/>
      <c r="K695" s="5"/>
      <c r="L695" s="5"/>
      <c r="M695" s="5"/>
    </row>
    <row r="696" spans="1:13">
      <c r="A696" s="16"/>
      <c r="B696" s="5"/>
      <c r="C696" s="7"/>
      <c r="D696" s="5"/>
      <c r="E696" s="328"/>
      <c r="F696" s="5"/>
      <c r="J696" s="5"/>
      <c r="K696" s="5"/>
      <c r="L696" s="5"/>
      <c r="M696" s="5"/>
    </row>
    <row r="697" spans="1:13">
      <c r="A697" s="16"/>
      <c r="B697" s="5"/>
      <c r="C697" s="7"/>
      <c r="D697" s="5"/>
      <c r="E697" s="328"/>
      <c r="F697" s="5"/>
      <c r="J697" s="5"/>
      <c r="K697" s="5"/>
      <c r="L697" s="5"/>
      <c r="M697" s="5"/>
    </row>
    <row r="698" spans="1:13">
      <c r="A698" s="16"/>
      <c r="B698" s="5"/>
      <c r="C698" s="7"/>
      <c r="D698" s="5"/>
      <c r="E698" s="328"/>
      <c r="F698" s="5"/>
      <c r="J698" s="5"/>
      <c r="K698" s="5"/>
      <c r="L698" s="5"/>
      <c r="M698" s="5"/>
    </row>
    <row r="699" spans="1:13">
      <c r="A699" s="16"/>
      <c r="B699" s="5"/>
      <c r="C699" s="7"/>
      <c r="D699" s="5"/>
      <c r="E699" s="328"/>
      <c r="F699" s="5"/>
      <c r="J699" s="5"/>
      <c r="K699" s="5"/>
      <c r="L699" s="5"/>
      <c r="M699" s="5"/>
    </row>
    <row r="700" spans="1:13">
      <c r="A700" s="16"/>
      <c r="B700" s="5"/>
      <c r="C700" s="7"/>
      <c r="D700" s="5"/>
      <c r="E700" s="328"/>
      <c r="F700" s="5"/>
      <c r="J700" s="5"/>
      <c r="K700" s="5"/>
      <c r="L700" s="5"/>
      <c r="M700" s="5"/>
    </row>
    <row r="701" spans="1:13">
      <c r="A701" s="16"/>
      <c r="B701" s="5"/>
      <c r="C701" s="7"/>
      <c r="D701" s="5"/>
      <c r="E701" s="328"/>
      <c r="F701" s="5"/>
      <c r="J701" s="5"/>
      <c r="K701" s="5"/>
      <c r="L701" s="5"/>
      <c r="M701" s="5"/>
    </row>
    <row r="702" spans="1:13">
      <c r="A702" s="16"/>
      <c r="B702" s="5"/>
      <c r="C702" s="7"/>
      <c r="D702" s="5"/>
      <c r="E702" s="328"/>
      <c r="F702" s="5"/>
      <c r="J702" s="5"/>
      <c r="K702" s="5"/>
      <c r="L702" s="5"/>
      <c r="M702" s="5"/>
    </row>
    <row r="703" spans="1:13">
      <c r="A703" s="16"/>
      <c r="B703" s="5"/>
      <c r="C703" s="7"/>
      <c r="D703" s="5"/>
      <c r="E703" s="328"/>
      <c r="F703" s="5"/>
      <c r="J703" s="5"/>
      <c r="K703" s="5"/>
      <c r="L703" s="5"/>
      <c r="M703" s="5"/>
    </row>
    <row r="704" spans="1:13">
      <c r="A704" s="16"/>
      <c r="B704" s="5"/>
      <c r="C704" s="7"/>
      <c r="D704" s="5"/>
      <c r="E704" s="328"/>
      <c r="F704" s="5"/>
      <c r="J704" s="5"/>
      <c r="K704" s="5"/>
      <c r="L704" s="5"/>
      <c r="M704" s="5"/>
    </row>
    <row r="705" spans="1:13">
      <c r="A705" s="16"/>
      <c r="B705" s="5"/>
      <c r="C705" s="7"/>
      <c r="D705" s="5"/>
      <c r="E705" s="328"/>
      <c r="F705" s="5"/>
      <c r="J705" s="5"/>
      <c r="K705" s="5"/>
      <c r="L705" s="5"/>
      <c r="M705" s="5"/>
    </row>
    <row r="706" spans="1:13">
      <c r="A706" s="16"/>
      <c r="B706" s="5"/>
      <c r="C706" s="7"/>
      <c r="D706" s="5"/>
      <c r="E706" s="328"/>
      <c r="F706" s="5"/>
      <c r="J706" s="5"/>
      <c r="K706" s="5"/>
      <c r="L706" s="5"/>
      <c r="M706" s="5"/>
    </row>
    <row r="707" spans="1:13">
      <c r="A707" s="16"/>
      <c r="B707" s="5"/>
      <c r="C707" s="7"/>
      <c r="D707" s="5"/>
      <c r="E707" s="328"/>
      <c r="F707" s="5"/>
      <c r="J707" s="5"/>
      <c r="K707" s="5"/>
      <c r="L707" s="5"/>
      <c r="M707" s="5"/>
    </row>
    <row r="708" spans="1:13">
      <c r="A708" s="16"/>
      <c r="B708" s="5"/>
      <c r="C708" s="7"/>
      <c r="D708" s="5"/>
      <c r="E708" s="328"/>
      <c r="F708" s="5"/>
      <c r="J708" s="5"/>
      <c r="K708" s="5"/>
      <c r="L708" s="5"/>
      <c r="M708" s="5"/>
    </row>
    <row r="709" spans="1:13">
      <c r="A709" s="16"/>
      <c r="B709" s="5"/>
      <c r="C709" s="7"/>
      <c r="D709" s="5"/>
      <c r="E709" s="328"/>
      <c r="F709" s="5"/>
      <c r="J709" s="5"/>
      <c r="K709" s="5"/>
      <c r="L709" s="5"/>
      <c r="M709" s="5"/>
    </row>
    <row r="710" spans="1:13">
      <c r="A710" s="16"/>
      <c r="B710" s="5"/>
      <c r="C710" s="7"/>
      <c r="D710" s="5"/>
      <c r="E710" s="328"/>
      <c r="F710" s="5"/>
      <c r="J710" s="5"/>
      <c r="K710" s="5"/>
      <c r="L710" s="5"/>
      <c r="M710" s="5"/>
    </row>
    <row r="711" spans="1:13">
      <c r="A711" s="16"/>
      <c r="B711" s="5"/>
      <c r="C711" s="7"/>
      <c r="D711" s="5"/>
      <c r="E711" s="328"/>
      <c r="F711" s="5"/>
      <c r="J711" s="5"/>
      <c r="K711" s="5"/>
      <c r="L711" s="5"/>
      <c r="M711" s="5"/>
    </row>
    <row r="712" spans="1:13">
      <c r="A712" s="16"/>
      <c r="B712" s="5"/>
      <c r="C712" s="7"/>
      <c r="D712" s="5"/>
      <c r="E712" s="328"/>
      <c r="F712" s="5"/>
      <c r="J712" s="5"/>
      <c r="K712" s="5"/>
      <c r="L712" s="5"/>
      <c r="M712" s="5"/>
    </row>
    <row r="713" spans="1:13">
      <c r="A713" s="16"/>
      <c r="B713" s="5"/>
      <c r="C713" s="7"/>
      <c r="D713" s="5"/>
      <c r="E713" s="328"/>
      <c r="F713" s="5"/>
      <c r="J713" s="5"/>
      <c r="K713" s="5"/>
      <c r="L713" s="5"/>
      <c r="M713" s="5"/>
    </row>
    <row r="714" spans="1:13">
      <c r="A714" s="16"/>
      <c r="B714" s="5"/>
      <c r="C714" s="7"/>
      <c r="D714" s="5"/>
      <c r="E714" s="328"/>
      <c r="F714" s="5"/>
      <c r="J714" s="5"/>
      <c r="K714" s="5"/>
      <c r="L714" s="5"/>
      <c r="M714" s="5"/>
    </row>
    <row r="715" spans="1:13">
      <c r="A715" s="16"/>
      <c r="B715" s="5"/>
      <c r="C715" s="7"/>
      <c r="D715" s="5"/>
      <c r="E715" s="328"/>
      <c r="F715" s="5"/>
      <c r="J715" s="5"/>
      <c r="K715" s="5"/>
      <c r="L715" s="5"/>
      <c r="M715" s="5"/>
    </row>
    <row r="716" spans="1:13">
      <c r="A716" s="16"/>
      <c r="B716" s="5"/>
      <c r="C716" s="7"/>
      <c r="D716" s="5"/>
      <c r="E716" s="328"/>
      <c r="F716" s="5"/>
      <c r="J716" s="5"/>
      <c r="K716" s="5"/>
      <c r="L716" s="5"/>
      <c r="M716" s="5"/>
    </row>
    <row r="717" spans="1:13">
      <c r="A717" s="16"/>
      <c r="B717" s="5"/>
      <c r="C717" s="7"/>
      <c r="D717" s="5"/>
      <c r="E717" s="328"/>
      <c r="F717" s="5"/>
      <c r="J717" s="5"/>
      <c r="K717" s="5"/>
      <c r="L717" s="5"/>
      <c r="M717" s="5"/>
    </row>
    <row r="718" spans="1:13">
      <c r="A718" s="16"/>
      <c r="B718" s="5"/>
      <c r="C718" s="7"/>
      <c r="D718" s="5"/>
      <c r="E718" s="328"/>
      <c r="F718" s="5"/>
      <c r="J718" s="5"/>
      <c r="K718" s="5"/>
      <c r="L718" s="5"/>
      <c r="M718" s="5"/>
    </row>
    <row r="719" spans="1:13">
      <c r="A719" s="16"/>
      <c r="B719" s="5"/>
      <c r="C719" s="7"/>
      <c r="D719" s="5"/>
      <c r="E719" s="328"/>
      <c r="F719" s="5"/>
      <c r="J719" s="5"/>
      <c r="K719" s="5"/>
      <c r="L719" s="5"/>
      <c r="M719" s="5"/>
    </row>
    <row r="720" spans="1:13">
      <c r="A720" s="16"/>
      <c r="B720" s="5"/>
      <c r="C720" s="7"/>
      <c r="D720" s="5"/>
      <c r="E720" s="328"/>
      <c r="F720" s="5"/>
      <c r="J720" s="5"/>
      <c r="K720" s="5"/>
      <c r="L720" s="5"/>
      <c r="M720" s="5"/>
    </row>
    <row r="721" spans="1:13">
      <c r="A721" s="16"/>
      <c r="B721" s="5"/>
      <c r="C721" s="7"/>
      <c r="D721" s="5"/>
      <c r="E721" s="328"/>
      <c r="F721" s="5"/>
      <c r="J721" s="5"/>
      <c r="K721" s="5"/>
      <c r="L721" s="5"/>
      <c r="M721" s="5"/>
    </row>
    <row r="722" spans="1:13">
      <c r="A722" s="16"/>
      <c r="B722" s="5"/>
      <c r="C722" s="7"/>
      <c r="D722" s="5"/>
      <c r="E722" s="328"/>
      <c r="F722" s="5"/>
      <c r="J722" s="5"/>
      <c r="K722" s="5"/>
      <c r="L722" s="5"/>
      <c r="M722" s="5"/>
    </row>
    <row r="723" spans="1:13">
      <c r="A723" s="16"/>
      <c r="B723" s="5"/>
      <c r="C723" s="7"/>
      <c r="D723" s="5"/>
      <c r="E723" s="328"/>
      <c r="F723" s="5"/>
      <c r="J723" s="5"/>
      <c r="K723" s="5"/>
      <c r="L723" s="5"/>
      <c r="M723" s="5"/>
    </row>
    <row r="724" spans="1:13">
      <c r="A724" s="16"/>
      <c r="B724" s="5"/>
      <c r="C724" s="7"/>
      <c r="D724" s="5"/>
      <c r="E724" s="328"/>
      <c r="F724" s="5"/>
      <c r="J724" s="5"/>
      <c r="K724" s="5"/>
      <c r="L724" s="5"/>
      <c r="M724" s="5"/>
    </row>
    <row r="725" spans="1:13">
      <c r="A725" s="16"/>
      <c r="B725" s="5"/>
      <c r="C725" s="7"/>
      <c r="D725" s="5"/>
      <c r="E725" s="328"/>
      <c r="F725" s="5"/>
      <c r="J725" s="5"/>
      <c r="K725" s="5"/>
      <c r="L725" s="5"/>
      <c r="M725" s="5"/>
    </row>
    <row r="726" spans="1:13">
      <c r="A726" s="16"/>
      <c r="B726" s="5"/>
      <c r="C726" s="7"/>
      <c r="D726" s="5"/>
      <c r="E726" s="328"/>
      <c r="F726" s="5"/>
      <c r="J726" s="5"/>
      <c r="K726" s="5"/>
      <c r="L726" s="5"/>
      <c r="M726" s="5"/>
    </row>
    <row r="727" spans="1:13">
      <c r="A727" s="16"/>
      <c r="B727" s="5"/>
      <c r="C727" s="7"/>
      <c r="D727" s="5"/>
      <c r="E727" s="328"/>
      <c r="F727" s="5"/>
      <c r="J727" s="5"/>
      <c r="K727" s="5"/>
      <c r="L727" s="5"/>
      <c r="M727" s="5"/>
    </row>
    <row r="728" spans="1:13">
      <c r="A728" s="16"/>
      <c r="B728" s="5"/>
      <c r="C728" s="7"/>
      <c r="D728" s="5"/>
      <c r="E728" s="328"/>
      <c r="F728" s="5"/>
      <c r="J728" s="5"/>
      <c r="K728" s="5"/>
      <c r="L728" s="5"/>
      <c r="M728" s="5"/>
    </row>
    <row r="729" spans="1:13">
      <c r="A729" s="16"/>
      <c r="B729" s="5"/>
      <c r="C729" s="7"/>
      <c r="D729" s="5"/>
      <c r="E729" s="328"/>
      <c r="F729" s="5"/>
      <c r="J729" s="5"/>
      <c r="K729" s="5"/>
      <c r="L729" s="5"/>
      <c r="M729" s="5"/>
    </row>
    <row r="730" spans="1:13">
      <c r="A730" s="16"/>
      <c r="B730" s="5"/>
      <c r="C730" s="7"/>
      <c r="D730" s="5"/>
      <c r="E730" s="328"/>
      <c r="F730" s="5"/>
      <c r="J730" s="5"/>
      <c r="K730" s="5"/>
      <c r="L730" s="5"/>
      <c r="M730" s="5"/>
    </row>
    <row r="731" spans="1:13">
      <c r="A731" s="16"/>
      <c r="B731" s="5"/>
      <c r="C731" s="7"/>
      <c r="D731" s="5"/>
      <c r="E731" s="328"/>
      <c r="F731" s="5"/>
      <c r="J731" s="5"/>
      <c r="K731" s="5"/>
      <c r="L731" s="5"/>
      <c r="M731" s="5"/>
    </row>
    <row r="732" spans="1:13">
      <c r="A732" s="16"/>
      <c r="B732" s="5"/>
      <c r="C732" s="7"/>
      <c r="D732" s="5"/>
      <c r="E732" s="328"/>
      <c r="F732" s="5"/>
      <c r="J732" s="5"/>
      <c r="K732" s="5"/>
      <c r="L732" s="5"/>
      <c r="M732" s="5"/>
    </row>
    <row r="733" spans="1:13">
      <c r="A733" s="16"/>
      <c r="B733" s="5"/>
      <c r="C733" s="7"/>
      <c r="D733" s="5"/>
      <c r="E733" s="328"/>
      <c r="F733" s="5"/>
      <c r="J733" s="5"/>
      <c r="K733" s="5"/>
      <c r="L733" s="5"/>
      <c r="M733" s="5"/>
    </row>
    <row r="734" spans="1:13">
      <c r="A734" s="16"/>
      <c r="B734" s="5"/>
      <c r="C734" s="7"/>
      <c r="D734" s="5"/>
      <c r="E734" s="328"/>
      <c r="F734" s="5"/>
      <c r="J734" s="5"/>
      <c r="K734" s="5"/>
      <c r="L734" s="5"/>
      <c r="M734" s="5"/>
    </row>
    <row r="735" spans="1:13">
      <c r="A735" s="16"/>
      <c r="B735" s="5"/>
      <c r="C735" s="7"/>
      <c r="D735" s="5"/>
      <c r="E735" s="328"/>
      <c r="F735" s="5"/>
      <c r="J735" s="5"/>
      <c r="K735" s="5"/>
      <c r="L735" s="5"/>
      <c r="M735" s="5"/>
    </row>
    <row r="736" spans="1:13">
      <c r="A736" s="16"/>
      <c r="B736" s="5"/>
      <c r="C736" s="7"/>
      <c r="D736" s="5"/>
      <c r="E736" s="328"/>
      <c r="F736" s="5"/>
      <c r="J736" s="5"/>
      <c r="K736" s="5"/>
      <c r="L736" s="5"/>
      <c r="M736" s="5"/>
    </row>
    <row r="737" spans="1:13">
      <c r="A737" s="16"/>
      <c r="B737" s="5"/>
      <c r="C737" s="7"/>
      <c r="D737" s="5"/>
      <c r="E737" s="328"/>
      <c r="F737" s="5"/>
      <c r="J737" s="5"/>
      <c r="K737" s="5"/>
      <c r="L737" s="5"/>
      <c r="M737" s="5"/>
    </row>
    <row r="738" spans="1:13">
      <c r="A738" s="16"/>
      <c r="B738" s="5"/>
      <c r="C738" s="7"/>
      <c r="D738" s="5"/>
      <c r="E738" s="328"/>
      <c r="F738" s="5"/>
      <c r="J738" s="5"/>
      <c r="K738" s="5"/>
      <c r="L738" s="5"/>
      <c r="M738" s="5"/>
    </row>
    <row r="739" spans="1:13">
      <c r="A739" s="16"/>
      <c r="B739" s="5"/>
      <c r="C739" s="7"/>
      <c r="D739" s="5"/>
      <c r="E739" s="328"/>
      <c r="F739" s="5"/>
      <c r="J739" s="5"/>
      <c r="K739" s="5"/>
      <c r="L739" s="5"/>
      <c r="M739" s="5"/>
    </row>
    <row r="740" spans="1:13">
      <c r="A740" s="16"/>
      <c r="B740" s="5"/>
      <c r="C740" s="7"/>
      <c r="D740" s="5"/>
      <c r="E740" s="328"/>
      <c r="F740" s="5"/>
      <c r="J740" s="5"/>
      <c r="K740" s="5"/>
      <c r="L740" s="5"/>
      <c r="M740" s="5"/>
    </row>
    <row r="741" spans="1:13">
      <c r="A741" s="16"/>
      <c r="B741" s="5"/>
      <c r="C741" s="7"/>
      <c r="D741" s="5"/>
      <c r="E741" s="328"/>
      <c r="F741" s="5"/>
      <c r="J741" s="5"/>
      <c r="K741" s="5"/>
      <c r="L741" s="5"/>
      <c r="M741" s="5"/>
    </row>
    <row r="742" spans="1:13">
      <c r="A742" s="16"/>
      <c r="B742" s="5"/>
      <c r="C742" s="7"/>
      <c r="D742" s="5"/>
      <c r="E742" s="328"/>
      <c r="F742" s="5"/>
      <c r="J742" s="5"/>
      <c r="K742" s="5"/>
      <c r="L742" s="5"/>
      <c r="M742" s="5"/>
    </row>
    <row r="743" spans="1:13">
      <c r="A743" s="16"/>
      <c r="B743" s="5"/>
      <c r="C743" s="7"/>
      <c r="D743" s="5"/>
      <c r="E743" s="328"/>
      <c r="F743" s="5"/>
      <c r="J743" s="5"/>
      <c r="K743" s="5"/>
      <c r="L743" s="5"/>
      <c r="M743" s="5"/>
    </row>
    <row r="744" spans="1:13">
      <c r="A744" s="16"/>
      <c r="B744" s="5"/>
      <c r="C744" s="7"/>
      <c r="D744" s="5"/>
      <c r="E744" s="328"/>
      <c r="F744" s="5"/>
      <c r="J744" s="5"/>
      <c r="K744" s="5"/>
      <c r="L744" s="5"/>
      <c r="M744" s="5"/>
    </row>
    <row r="745" spans="1:13">
      <c r="A745" s="16"/>
      <c r="B745" s="5"/>
      <c r="C745" s="7"/>
      <c r="D745" s="5"/>
      <c r="E745" s="328"/>
      <c r="F745" s="5"/>
      <c r="J745" s="5"/>
      <c r="K745" s="5"/>
      <c r="L745" s="5"/>
      <c r="M745" s="5"/>
    </row>
    <row r="746" spans="1:13">
      <c r="A746" s="16"/>
      <c r="B746" s="5"/>
      <c r="C746" s="7"/>
      <c r="D746" s="5"/>
      <c r="E746" s="328"/>
      <c r="F746" s="5"/>
      <c r="J746" s="5"/>
      <c r="K746" s="5"/>
      <c r="L746" s="5"/>
      <c r="M746" s="5"/>
    </row>
    <row r="747" spans="1:13">
      <c r="A747" s="16"/>
      <c r="B747" s="5"/>
      <c r="C747" s="7"/>
      <c r="D747" s="5"/>
      <c r="E747" s="328"/>
      <c r="F747" s="5"/>
      <c r="J747" s="5"/>
      <c r="K747" s="5"/>
      <c r="L747" s="5"/>
      <c r="M747" s="5"/>
    </row>
    <row r="748" spans="1:13">
      <c r="A748" s="16"/>
      <c r="B748" s="5"/>
      <c r="C748" s="7"/>
      <c r="D748" s="5"/>
      <c r="E748" s="328"/>
      <c r="F748" s="5"/>
      <c r="J748" s="5"/>
      <c r="K748" s="5"/>
      <c r="L748" s="5"/>
      <c r="M748" s="5"/>
    </row>
    <row r="749" spans="1:13">
      <c r="A749" s="16"/>
      <c r="B749" s="5"/>
      <c r="C749" s="7"/>
      <c r="D749" s="5"/>
      <c r="E749" s="328"/>
      <c r="F749" s="5"/>
      <c r="J749" s="5"/>
      <c r="K749" s="5"/>
      <c r="L749" s="5"/>
      <c r="M749" s="5"/>
    </row>
    <row r="750" spans="1:13">
      <c r="A750" s="16"/>
      <c r="B750" s="5"/>
      <c r="C750" s="7"/>
      <c r="D750" s="5"/>
      <c r="E750" s="328"/>
      <c r="F750" s="5"/>
      <c r="J750" s="5"/>
      <c r="K750" s="5"/>
      <c r="L750" s="5"/>
      <c r="M750" s="5"/>
    </row>
    <row r="751" spans="1:13">
      <c r="A751" s="16"/>
      <c r="B751" s="5"/>
      <c r="C751" s="7"/>
      <c r="D751" s="5"/>
      <c r="E751" s="328"/>
      <c r="F751" s="5"/>
      <c r="J751" s="5"/>
      <c r="K751" s="5"/>
      <c r="L751" s="5"/>
      <c r="M751" s="5"/>
    </row>
    <row r="752" spans="1:13">
      <c r="A752" s="16"/>
      <c r="B752" s="5"/>
      <c r="C752" s="7"/>
      <c r="D752" s="5"/>
      <c r="E752" s="328"/>
      <c r="F752" s="5"/>
      <c r="J752" s="5"/>
      <c r="K752" s="5"/>
      <c r="L752" s="5"/>
      <c r="M752" s="5"/>
    </row>
    <row r="753" spans="1:13">
      <c r="A753" s="16"/>
      <c r="B753" s="5"/>
      <c r="C753" s="7"/>
      <c r="D753" s="5"/>
      <c r="E753" s="328"/>
      <c r="F753" s="5"/>
      <c r="J753" s="5"/>
      <c r="K753" s="5"/>
      <c r="L753" s="5"/>
      <c r="M753" s="5"/>
    </row>
    <row r="754" spans="1:13">
      <c r="A754" s="16"/>
      <c r="B754" s="5"/>
      <c r="C754" s="7"/>
      <c r="D754" s="5"/>
      <c r="E754" s="328"/>
      <c r="F754" s="5"/>
      <c r="J754" s="5"/>
      <c r="K754" s="5"/>
      <c r="L754" s="5"/>
      <c r="M754" s="5"/>
    </row>
    <row r="755" spans="1:13">
      <c r="A755" s="16"/>
      <c r="B755" s="5"/>
      <c r="C755" s="7"/>
      <c r="D755" s="5"/>
      <c r="E755" s="328"/>
      <c r="F755" s="5"/>
      <c r="J755" s="5"/>
      <c r="K755" s="5"/>
      <c r="L755" s="5"/>
      <c r="M755" s="5"/>
    </row>
    <row r="756" spans="1:13">
      <c r="A756" s="16"/>
      <c r="B756" s="5"/>
      <c r="C756" s="7"/>
      <c r="D756" s="5"/>
      <c r="E756" s="328"/>
      <c r="F756" s="5"/>
      <c r="J756" s="5"/>
      <c r="K756" s="5"/>
      <c r="L756" s="5"/>
      <c r="M756" s="5"/>
    </row>
    <row r="757" spans="1:13">
      <c r="A757" s="16"/>
      <c r="B757" s="5"/>
      <c r="C757" s="7"/>
      <c r="D757" s="5"/>
      <c r="E757" s="328"/>
      <c r="F757" s="5"/>
      <c r="J757" s="5"/>
      <c r="K757" s="5"/>
      <c r="L757" s="5"/>
      <c r="M757" s="5"/>
    </row>
    <row r="758" spans="1:13">
      <c r="A758" s="16"/>
      <c r="B758" s="5"/>
      <c r="C758" s="7"/>
      <c r="D758" s="5"/>
      <c r="E758" s="328"/>
      <c r="F758" s="5"/>
      <c r="J758" s="5"/>
      <c r="K758" s="5"/>
      <c r="L758" s="5"/>
      <c r="M758" s="5"/>
    </row>
    <row r="759" spans="1:13">
      <c r="A759" s="16"/>
      <c r="B759" s="5"/>
      <c r="C759" s="7"/>
      <c r="D759" s="5"/>
      <c r="E759" s="328"/>
      <c r="F759" s="5"/>
      <c r="J759" s="5"/>
      <c r="K759" s="5"/>
      <c r="L759" s="5"/>
      <c r="M759" s="5"/>
    </row>
    <row r="760" spans="1:13">
      <c r="A760" s="16"/>
      <c r="B760" s="5"/>
      <c r="C760" s="7"/>
      <c r="D760" s="5"/>
      <c r="E760" s="328"/>
      <c r="F760" s="5"/>
      <c r="J760" s="5"/>
      <c r="K760" s="5"/>
      <c r="L760" s="5"/>
      <c r="M760" s="5"/>
    </row>
    <row r="761" spans="1:13">
      <c r="A761" s="16"/>
      <c r="B761" s="5"/>
      <c r="C761" s="7"/>
      <c r="D761" s="5"/>
      <c r="E761" s="328"/>
      <c r="F761" s="5"/>
      <c r="J761" s="5"/>
      <c r="K761" s="5"/>
      <c r="L761" s="5"/>
      <c r="M761" s="5"/>
    </row>
    <row r="762" spans="1:13">
      <c r="A762" s="16"/>
      <c r="B762" s="5"/>
      <c r="C762" s="7"/>
      <c r="D762" s="5"/>
      <c r="E762" s="328"/>
      <c r="F762" s="5"/>
      <c r="J762" s="5"/>
      <c r="K762" s="5"/>
      <c r="L762" s="5"/>
      <c r="M762" s="5"/>
    </row>
    <row r="763" spans="1:13">
      <c r="A763" s="16"/>
      <c r="B763" s="5"/>
      <c r="C763" s="7"/>
      <c r="D763" s="5"/>
      <c r="E763" s="328"/>
      <c r="F763" s="5"/>
      <c r="J763" s="5"/>
      <c r="K763" s="5"/>
      <c r="L763" s="5"/>
      <c r="M763" s="5"/>
    </row>
    <row r="764" spans="1:13">
      <c r="A764" s="16"/>
      <c r="B764" s="5"/>
      <c r="C764" s="7"/>
      <c r="D764" s="5"/>
      <c r="E764" s="328"/>
      <c r="F764" s="5"/>
      <c r="J764" s="5"/>
      <c r="K764" s="5"/>
      <c r="L764" s="5"/>
      <c r="M764" s="5"/>
    </row>
    <row r="765" spans="1:13">
      <c r="A765" s="16"/>
      <c r="B765" s="5"/>
      <c r="C765" s="7"/>
      <c r="D765" s="5"/>
      <c r="E765" s="328"/>
      <c r="F765" s="5"/>
      <c r="J765" s="5"/>
      <c r="K765" s="5"/>
      <c r="L765" s="5"/>
      <c r="M765" s="5"/>
    </row>
    <row r="766" spans="1:13">
      <c r="A766" s="16"/>
      <c r="B766" s="5"/>
      <c r="C766" s="7"/>
      <c r="D766" s="5"/>
      <c r="E766" s="328"/>
      <c r="F766" s="5"/>
      <c r="J766" s="5"/>
      <c r="K766" s="5"/>
      <c r="L766" s="5"/>
      <c r="M766" s="5"/>
    </row>
    <row r="767" spans="1:13">
      <c r="A767" s="16"/>
      <c r="B767" s="5"/>
      <c r="C767" s="7"/>
      <c r="D767" s="5"/>
      <c r="E767" s="328"/>
      <c r="F767" s="5"/>
      <c r="J767" s="5"/>
      <c r="K767" s="5"/>
      <c r="L767" s="5"/>
      <c r="M767" s="5"/>
    </row>
    <row r="768" spans="1:13">
      <c r="A768" s="16"/>
      <c r="B768" s="5"/>
      <c r="C768" s="7"/>
      <c r="D768" s="5"/>
      <c r="E768" s="328"/>
      <c r="F768" s="5"/>
      <c r="J768" s="5"/>
      <c r="K768" s="5"/>
      <c r="L768" s="5"/>
      <c r="M768" s="5"/>
    </row>
    <row r="769" spans="1:13">
      <c r="A769" s="16"/>
      <c r="B769" s="5"/>
      <c r="C769" s="7"/>
      <c r="D769" s="5"/>
      <c r="E769" s="328"/>
      <c r="F769" s="5"/>
      <c r="J769" s="5"/>
      <c r="K769" s="5"/>
      <c r="L769" s="5"/>
      <c r="M769" s="5"/>
    </row>
    <row r="770" spans="1:13">
      <c r="A770" s="16"/>
      <c r="B770" s="5"/>
      <c r="C770" s="7"/>
      <c r="D770" s="5"/>
      <c r="E770" s="328"/>
      <c r="F770" s="5"/>
      <c r="J770" s="5"/>
      <c r="K770" s="5"/>
      <c r="L770" s="5"/>
      <c r="M770" s="5"/>
    </row>
    <row r="771" spans="1:13">
      <c r="A771" s="16"/>
      <c r="B771" s="5"/>
      <c r="C771" s="7"/>
      <c r="D771" s="5"/>
      <c r="E771" s="328"/>
      <c r="F771" s="5"/>
      <c r="J771" s="5"/>
      <c r="K771" s="5"/>
      <c r="L771" s="5"/>
      <c r="M771" s="5"/>
    </row>
    <row r="772" spans="1:13">
      <c r="A772" s="16"/>
      <c r="B772" s="5"/>
      <c r="C772" s="7"/>
      <c r="D772" s="5"/>
      <c r="E772" s="328"/>
      <c r="F772" s="5"/>
      <c r="J772" s="5"/>
      <c r="K772" s="5"/>
      <c r="L772" s="5"/>
      <c r="M772" s="5"/>
    </row>
    <row r="773" spans="1:13">
      <c r="A773" s="16"/>
      <c r="B773" s="5"/>
      <c r="C773" s="7"/>
      <c r="D773" s="5"/>
      <c r="E773" s="328"/>
      <c r="F773" s="5"/>
      <c r="J773" s="5"/>
      <c r="K773" s="5"/>
      <c r="L773" s="5"/>
      <c r="M773" s="5"/>
    </row>
    <row r="774" spans="1:13">
      <c r="A774" s="16"/>
      <c r="B774" s="5"/>
      <c r="C774" s="7"/>
      <c r="D774" s="5"/>
      <c r="E774" s="328"/>
      <c r="F774" s="5"/>
      <c r="J774" s="5"/>
      <c r="K774" s="5"/>
      <c r="L774" s="5"/>
      <c r="M774" s="5"/>
    </row>
    <row r="775" spans="1:13">
      <c r="A775" s="16"/>
      <c r="B775" s="5"/>
      <c r="C775" s="7"/>
      <c r="D775" s="5"/>
      <c r="E775" s="328"/>
      <c r="F775" s="5"/>
      <c r="J775" s="5"/>
      <c r="K775" s="5"/>
      <c r="L775" s="5"/>
      <c r="M775" s="5"/>
    </row>
    <row r="776" spans="1:13">
      <c r="A776" s="16"/>
      <c r="B776" s="5"/>
      <c r="C776" s="7"/>
      <c r="D776" s="5"/>
      <c r="E776" s="328"/>
      <c r="F776" s="5"/>
      <c r="J776" s="5"/>
      <c r="K776" s="5"/>
      <c r="L776" s="5"/>
      <c r="M776" s="5"/>
    </row>
    <row r="777" spans="1:13">
      <c r="A777" s="16"/>
      <c r="B777" s="5"/>
      <c r="C777" s="7"/>
      <c r="D777" s="5"/>
      <c r="E777" s="328"/>
      <c r="F777" s="5"/>
      <c r="J777" s="5"/>
      <c r="K777" s="5"/>
      <c r="L777" s="5"/>
      <c r="M777" s="5"/>
    </row>
    <row r="778" spans="1:13">
      <c r="A778" s="16"/>
      <c r="B778" s="5"/>
      <c r="C778" s="7"/>
      <c r="D778" s="5"/>
      <c r="E778" s="328"/>
      <c r="F778" s="5"/>
      <c r="J778" s="5"/>
      <c r="K778" s="5"/>
      <c r="L778" s="5"/>
      <c r="M778" s="5"/>
    </row>
    <row r="779" spans="1:13">
      <c r="A779" s="16"/>
      <c r="B779" s="5"/>
      <c r="C779" s="7"/>
      <c r="D779" s="5"/>
      <c r="E779" s="328"/>
      <c r="F779" s="5"/>
      <c r="J779" s="5"/>
      <c r="K779" s="5"/>
      <c r="L779" s="5"/>
      <c r="M779" s="5"/>
    </row>
    <row r="780" spans="1:13">
      <c r="A780" s="16"/>
      <c r="B780" s="5"/>
      <c r="C780" s="7"/>
      <c r="D780" s="5"/>
      <c r="E780" s="328"/>
      <c r="F780" s="5"/>
      <c r="J780" s="5"/>
      <c r="K780" s="5"/>
      <c r="L780" s="5"/>
      <c r="M780" s="5"/>
    </row>
    <row r="781" spans="1:13">
      <c r="A781" s="16"/>
      <c r="B781" s="5"/>
      <c r="C781" s="7"/>
      <c r="D781" s="5"/>
      <c r="E781" s="328"/>
      <c r="F781" s="5"/>
      <c r="J781" s="5"/>
      <c r="K781" s="5"/>
      <c r="L781" s="5"/>
      <c r="M781" s="5"/>
    </row>
    <row r="782" spans="1:13">
      <c r="A782" s="16"/>
      <c r="B782" s="5"/>
      <c r="C782" s="7"/>
      <c r="D782" s="5"/>
      <c r="E782" s="328"/>
      <c r="F782" s="5"/>
      <c r="J782" s="5"/>
      <c r="K782" s="5"/>
      <c r="L782" s="5"/>
      <c r="M782" s="5"/>
    </row>
    <row r="783" spans="1:13">
      <c r="A783" s="16"/>
      <c r="B783" s="5"/>
      <c r="C783" s="7"/>
      <c r="D783" s="5"/>
      <c r="E783" s="328"/>
      <c r="F783" s="5"/>
      <c r="J783" s="5"/>
      <c r="K783" s="5"/>
      <c r="L783" s="5"/>
      <c r="M783" s="5"/>
    </row>
    <row r="784" spans="1:13">
      <c r="A784" s="16"/>
      <c r="B784" s="5"/>
      <c r="C784" s="7"/>
      <c r="D784" s="5"/>
      <c r="E784" s="328"/>
      <c r="F784" s="5"/>
      <c r="J784" s="5"/>
      <c r="K784" s="5"/>
      <c r="L784" s="5"/>
      <c r="M784" s="5"/>
    </row>
    <row r="785" spans="1:13">
      <c r="A785" s="16"/>
      <c r="B785" s="5"/>
      <c r="C785" s="7"/>
      <c r="D785" s="5"/>
      <c r="E785" s="328"/>
      <c r="F785" s="5"/>
      <c r="J785" s="5"/>
      <c r="K785" s="5"/>
      <c r="L785" s="5"/>
      <c r="M785" s="5"/>
    </row>
    <row r="786" spans="1:13">
      <c r="A786" s="16"/>
      <c r="B786" s="5"/>
      <c r="C786" s="7"/>
      <c r="D786" s="5"/>
      <c r="E786" s="328"/>
      <c r="F786" s="5"/>
      <c r="J786" s="5"/>
      <c r="K786" s="5"/>
      <c r="L786" s="5"/>
      <c r="M786" s="5"/>
    </row>
    <row r="787" spans="1:13">
      <c r="A787" s="16"/>
      <c r="B787" s="5"/>
      <c r="C787" s="7"/>
      <c r="D787" s="5"/>
      <c r="E787" s="328"/>
      <c r="F787" s="5"/>
      <c r="J787" s="5"/>
      <c r="K787" s="5"/>
      <c r="L787" s="5"/>
      <c r="M787" s="5"/>
    </row>
    <row r="788" spans="1:13">
      <c r="A788" s="16"/>
      <c r="B788" s="5"/>
      <c r="C788" s="7"/>
      <c r="D788" s="5"/>
      <c r="E788" s="328"/>
      <c r="F788" s="5"/>
      <c r="J788" s="5"/>
      <c r="K788" s="5"/>
      <c r="L788" s="5"/>
      <c r="M788" s="5"/>
    </row>
    <row r="789" spans="1:13">
      <c r="A789" s="16"/>
      <c r="B789" s="5"/>
      <c r="C789" s="7"/>
      <c r="D789" s="5"/>
      <c r="E789" s="328"/>
      <c r="F789" s="5"/>
      <c r="J789" s="5"/>
      <c r="K789" s="5"/>
      <c r="L789" s="5"/>
      <c r="M789" s="5"/>
    </row>
    <row r="790" spans="1:13">
      <c r="A790" s="16"/>
      <c r="B790" s="5"/>
      <c r="C790" s="7"/>
      <c r="D790" s="5"/>
      <c r="E790" s="328"/>
      <c r="F790" s="5"/>
      <c r="J790" s="5"/>
      <c r="K790" s="5"/>
      <c r="L790" s="5"/>
      <c r="M790" s="5"/>
    </row>
    <row r="791" spans="1:13">
      <c r="A791" s="16"/>
      <c r="B791" s="5"/>
      <c r="C791" s="7"/>
      <c r="D791" s="5"/>
      <c r="E791" s="328"/>
      <c r="F791" s="5"/>
      <c r="J791" s="5"/>
      <c r="K791" s="5"/>
      <c r="L791" s="5"/>
      <c r="M791" s="5"/>
    </row>
    <row r="792" spans="1:13">
      <c r="A792" s="16"/>
      <c r="B792" s="5"/>
      <c r="C792" s="7"/>
      <c r="D792" s="5"/>
      <c r="E792" s="328"/>
      <c r="F792" s="5"/>
      <c r="J792" s="5"/>
      <c r="K792" s="5"/>
      <c r="L792" s="5"/>
      <c r="M792" s="5"/>
    </row>
    <row r="793" spans="1:13">
      <c r="A793" s="16"/>
      <c r="B793" s="5"/>
      <c r="C793" s="7"/>
      <c r="D793" s="5"/>
      <c r="E793" s="328"/>
      <c r="F793" s="5"/>
      <c r="J793" s="5"/>
      <c r="K793" s="5"/>
      <c r="L793" s="5"/>
      <c r="M793" s="5"/>
    </row>
    <row r="794" spans="1:13">
      <c r="A794" s="16"/>
      <c r="B794" s="5"/>
      <c r="C794" s="7"/>
      <c r="D794" s="5"/>
      <c r="E794" s="328"/>
      <c r="F794" s="5"/>
      <c r="J794" s="5"/>
      <c r="K794" s="5"/>
      <c r="L794" s="5"/>
      <c r="M794" s="5"/>
    </row>
    <row r="795" spans="1:13">
      <c r="A795" s="16"/>
      <c r="B795" s="5"/>
      <c r="C795" s="7"/>
      <c r="D795" s="5"/>
      <c r="E795" s="328"/>
      <c r="F795" s="5"/>
      <c r="J795" s="5"/>
      <c r="K795" s="5"/>
      <c r="L795" s="5"/>
      <c r="M795" s="5"/>
    </row>
    <row r="796" spans="1:13">
      <c r="A796" s="16"/>
      <c r="B796" s="5"/>
      <c r="C796" s="7"/>
      <c r="D796" s="5"/>
      <c r="E796" s="328"/>
      <c r="F796" s="5"/>
      <c r="J796" s="5"/>
      <c r="K796" s="5"/>
      <c r="L796" s="5"/>
      <c r="M796" s="5"/>
    </row>
    <row r="797" spans="1:13">
      <c r="A797" s="16"/>
      <c r="B797" s="5"/>
      <c r="C797" s="7"/>
      <c r="D797" s="5"/>
      <c r="E797" s="328"/>
      <c r="F797" s="5"/>
      <c r="J797" s="5"/>
      <c r="K797" s="5"/>
      <c r="L797" s="5"/>
      <c r="M797" s="5"/>
    </row>
    <row r="798" spans="1:13">
      <c r="A798" s="16"/>
      <c r="B798" s="5"/>
      <c r="C798" s="7"/>
      <c r="D798" s="5"/>
      <c r="E798" s="328"/>
      <c r="F798" s="5"/>
      <c r="J798" s="5"/>
      <c r="K798" s="5"/>
      <c r="L798" s="5"/>
      <c r="M798" s="5"/>
    </row>
    <row r="799" spans="1:13">
      <c r="A799" s="16"/>
      <c r="B799" s="5"/>
      <c r="C799" s="7"/>
      <c r="D799" s="5"/>
      <c r="E799" s="328"/>
      <c r="F799" s="5"/>
      <c r="J799" s="5"/>
      <c r="K799" s="5"/>
      <c r="L799" s="5"/>
      <c r="M799" s="5"/>
    </row>
    <row r="800" spans="1:13">
      <c r="A800" s="16"/>
      <c r="B800" s="5"/>
      <c r="C800" s="7"/>
      <c r="D800" s="5"/>
      <c r="E800" s="328"/>
      <c r="F800" s="5"/>
      <c r="J800" s="5"/>
      <c r="K800" s="5"/>
      <c r="L800" s="5"/>
      <c r="M800" s="5"/>
    </row>
    <row r="801" spans="1:13">
      <c r="A801" s="16"/>
      <c r="B801" s="5"/>
      <c r="C801" s="7"/>
      <c r="D801" s="5"/>
      <c r="E801" s="328"/>
      <c r="F801" s="5"/>
      <c r="J801" s="5"/>
      <c r="K801" s="5"/>
      <c r="L801" s="5"/>
      <c r="M801" s="5"/>
    </row>
    <row r="802" spans="1:13">
      <c r="A802" s="16"/>
      <c r="B802" s="5"/>
      <c r="C802" s="7"/>
      <c r="D802" s="5"/>
      <c r="E802" s="328"/>
      <c r="F802" s="5"/>
      <c r="J802" s="5"/>
      <c r="K802" s="5"/>
      <c r="L802" s="5"/>
      <c r="M802" s="5"/>
    </row>
    <row r="803" spans="1:13">
      <c r="A803" s="16"/>
      <c r="B803" s="5"/>
      <c r="C803" s="7"/>
      <c r="D803" s="5"/>
      <c r="E803" s="328"/>
      <c r="F803" s="5"/>
      <c r="J803" s="5"/>
      <c r="K803" s="5"/>
      <c r="L803" s="5"/>
      <c r="M803" s="5"/>
    </row>
    <row r="804" spans="1:13">
      <c r="A804" s="16"/>
      <c r="B804" s="5"/>
      <c r="C804" s="7"/>
      <c r="D804" s="5"/>
      <c r="E804" s="328"/>
      <c r="F804" s="5"/>
      <c r="J804" s="5"/>
      <c r="K804" s="5"/>
      <c r="L804" s="5"/>
      <c r="M804" s="5"/>
    </row>
    <row r="805" spans="1:13">
      <c r="A805" s="16"/>
      <c r="B805" s="5"/>
      <c r="C805" s="7"/>
      <c r="D805" s="5"/>
      <c r="E805" s="328"/>
      <c r="F805" s="5"/>
      <c r="J805" s="5"/>
      <c r="K805" s="5"/>
      <c r="L805" s="5"/>
      <c r="M805" s="5"/>
    </row>
    <row r="806" spans="1:13">
      <c r="A806" s="16"/>
      <c r="B806" s="5"/>
      <c r="C806" s="7"/>
      <c r="D806" s="5"/>
      <c r="E806" s="328"/>
      <c r="F806" s="5"/>
      <c r="J806" s="5"/>
      <c r="K806" s="5"/>
      <c r="L806" s="5"/>
      <c r="M806" s="5"/>
    </row>
    <row r="807" spans="1:13">
      <c r="A807" s="16"/>
      <c r="B807" s="5"/>
      <c r="C807" s="7"/>
      <c r="D807" s="5"/>
      <c r="E807" s="328"/>
      <c r="F807" s="5"/>
      <c r="J807" s="5"/>
      <c r="K807" s="5"/>
      <c r="L807" s="5"/>
      <c r="M807" s="5"/>
    </row>
    <row r="808" spans="1:13">
      <c r="A808" s="16"/>
      <c r="B808" s="5"/>
      <c r="C808" s="7"/>
      <c r="D808" s="5"/>
      <c r="E808" s="328"/>
      <c r="F808" s="5"/>
      <c r="J808" s="5"/>
      <c r="K808" s="5"/>
      <c r="L808" s="5"/>
      <c r="M808" s="5"/>
    </row>
    <row r="809" spans="1:13">
      <c r="A809" s="16"/>
      <c r="B809" s="5"/>
      <c r="C809" s="7"/>
      <c r="D809" s="5"/>
      <c r="E809" s="328"/>
      <c r="F809" s="5"/>
      <c r="J809" s="5"/>
      <c r="K809" s="5"/>
      <c r="L809" s="5"/>
      <c r="M809" s="5"/>
    </row>
    <row r="810" spans="1:13">
      <c r="A810" s="16"/>
      <c r="B810" s="5"/>
      <c r="C810" s="7"/>
      <c r="D810" s="5"/>
      <c r="E810" s="328"/>
      <c r="F810" s="5"/>
      <c r="J810" s="5"/>
      <c r="K810" s="5"/>
      <c r="L810" s="5"/>
      <c r="M810" s="5"/>
    </row>
    <row r="811" spans="1:13">
      <c r="A811" s="16"/>
      <c r="B811" s="5"/>
      <c r="C811" s="7"/>
      <c r="D811" s="5"/>
      <c r="E811" s="328"/>
      <c r="F811" s="5"/>
      <c r="J811" s="5"/>
      <c r="K811" s="5"/>
      <c r="L811" s="5"/>
      <c r="M811" s="5"/>
    </row>
    <row r="812" spans="1:13">
      <c r="A812" s="16"/>
      <c r="B812" s="5"/>
      <c r="C812" s="7"/>
      <c r="D812" s="5"/>
      <c r="E812" s="328"/>
      <c r="F812" s="5"/>
      <c r="J812" s="5"/>
      <c r="K812" s="5"/>
      <c r="L812" s="5"/>
      <c r="M812" s="5"/>
    </row>
    <row r="813" spans="1:13">
      <c r="A813" s="16"/>
      <c r="B813" s="5"/>
      <c r="C813" s="7"/>
      <c r="D813" s="5"/>
      <c r="E813" s="328"/>
      <c r="F813" s="5"/>
      <c r="J813" s="5"/>
      <c r="K813" s="5"/>
      <c r="L813" s="5"/>
      <c r="M813" s="5"/>
    </row>
    <row r="814" spans="1:13">
      <c r="A814" s="16"/>
      <c r="B814" s="5"/>
      <c r="C814" s="7"/>
      <c r="D814" s="5"/>
      <c r="E814" s="328"/>
      <c r="F814" s="5"/>
      <c r="J814" s="5"/>
      <c r="K814" s="5"/>
      <c r="L814" s="5"/>
      <c r="M814" s="5"/>
    </row>
    <row r="815" spans="1:13">
      <c r="A815" s="16"/>
      <c r="B815" s="5"/>
      <c r="C815" s="7"/>
      <c r="D815" s="5"/>
      <c r="E815" s="328"/>
      <c r="F815" s="5"/>
      <c r="J815" s="5"/>
      <c r="K815" s="5"/>
      <c r="L815" s="5"/>
      <c r="M815" s="5"/>
    </row>
    <row r="816" spans="1:13">
      <c r="A816" s="16"/>
      <c r="B816" s="5"/>
      <c r="C816" s="7"/>
      <c r="D816" s="5"/>
      <c r="E816" s="328"/>
      <c r="F816" s="5"/>
      <c r="J816" s="5"/>
      <c r="K816" s="5"/>
      <c r="L816" s="5"/>
      <c r="M816" s="5"/>
    </row>
    <row r="817" spans="1:13">
      <c r="A817" s="16"/>
      <c r="B817" s="5"/>
      <c r="C817" s="7"/>
      <c r="D817" s="5"/>
      <c r="E817" s="328"/>
      <c r="F817" s="5"/>
      <c r="J817" s="5"/>
      <c r="K817" s="5"/>
      <c r="L817" s="5"/>
      <c r="M817" s="5"/>
    </row>
    <row r="818" spans="1:13">
      <c r="A818" s="16"/>
      <c r="B818" s="5"/>
      <c r="C818" s="7"/>
      <c r="D818" s="5"/>
      <c r="E818" s="328"/>
      <c r="F818" s="5"/>
      <c r="J818" s="5"/>
      <c r="K818" s="5"/>
      <c r="L818" s="5"/>
      <c r="M818" s="5"/>
    </row>
    <row r="819" spans="1:13">
      <c r="A819" s="16"/>
      <c r="B819" s="5"/>
      <c r="C819" s="7"/>
      <c r="D819" s="5"/>
      <c r="E819" s="328"/>
      <c r="F819" s="5"/>
      <c r="J819" s="5"/>
      <c r="K819" s="5"/>
      <c r="L819" s="5"/>
      <c r="M819" s="5"/>
    </row>
    <row r="820" spans="1:13">
      <c r="A820" s="16"/>
      <c r="B820" s="5"/>
      <c r="C820" s="7"/>
      <c r="D820" s="5"/>
      <c r="E820" s="328"/>
      <c r="F820" s="5"/>
      <c r="J820" s="5"/>
      <c r="K820" s="5"/>
      <c r="L820" s="5"/>
      <c r="M820" s="5"/>
    </row>
    <row r="821" spans="1:13">
      <c r="A821" s="16"/>
      <c r="B821" s="5"/>
      <c r="C821" s="7"/>
      <c r="D821" s="5"/>
      <c r="E821" s="328"/>
      <c r="F821" s="5"/>
      <c r="J821" s="5"/>
      <c r="K821" s="5"/>
      <c r="L821" s="5"/>
      <c r="M821" s="5"/>
    </row>
    <row r="822" spans="1:13">
      <c r="A822" s="16"/>
      <c r="B822" s="5"/>
      <c r="C822" s="7"/>
      <c r="D822" s="5"/>
      <c r="E822" s="328"/>
      <c r="F822" s="5"/>
      <c r="J822" s="5"/>
      <c r="K822" s="5"/>
      <c r="L822" s="5"/>
      <c r="M822" s="5"/>
    </row>
    <row r="823" spans="1:13">
      <c r="A823" s="16"/>
      <c r="B823" s="5"/>
      <c r="C823" s="7"/>
      <c r="D823" s="5"/>
      <c r="E823" s="328"/>
      <c r="F823" s="5"/>
      <c r="J823" s="5"/>
      <c r="K823" s="5"/>
      <c r="L823" s="5"/>
      <c r="M823" s="5"/>
    </row>
    <row r="824" spans="1:13">
      <c r="A824" s="16"/>
      <c r="B824" s="5"/>
      <c r="C824" s="7"/>
      <c r="D824" s="5"/>
      <c r="E824" s="328"/>
      <c r="F824" s="5"/>
      <c r="J824" s="5"/>
      <c r="K824" s="5"/>
      <c r="L824" s="5"/>
      <c r="M824" s="5"/>
    </row>
    <row r="825" spans="1:13">
      <c r="A825" s="16"/>
      <c r="B825" s="5"/>
      <c r="C825" s="7"/>
      <c r="D825" s="5"/>
      <c r="E825" s="328"/>
      <c r="F825" s="5"/>
      <c r="J825" s="5"/>
      <c r="K825" s="5"/>
      <c r="L825" s="5"/>
      <c r="M825" s="5"/>
    </row>
    <row r="826" spans="1:13">
      <c r="A826" s="16"/>
      <c r="B826" s="5"/>
      <c r="C826" s="7"/>
      <c r="D826" s="5"/>
      <c r="E826" s="328"/>
      <c r="F826" s="5"/>
      <c r="J826" s="5"/>
      <c r="K826" s="5"/>
      <c r="L826" s="5"/>
      <c r="M826" s="5"/>
    </row>
    <row r="827" spans="1:13">
      <c r="A827" s="16"/>
      <c r="B827" s="5"/>
      <c r="C827" s="7"/>
      <c r="D827" s="5"/>
      <c r="E827" s="328"/>
      <c r="F827" s="5"/>
      <c r="J827" s="5"/>
      <c r="K827" s="5"/>
      <c r="L827" s="5"/>
      <c r="M827" s="5"/>
    </row>
    <row r="828" spans="1:13">
      <c r="A828" s="16"/>
      <c r="B828" s="5"/>
      <c r="C828" s="7"/>
      <c r="D828" s="5"/>
      <c r="E828" s="328"/>
      <c r="F828" s="5"/>
      <c r="J828" s="5"/>
      <c r="K828" s="5"/>
      <c r="L828" s="5"/>
      <c r="M828" s="5"/>
    </row>
    <row r="829" spans="1:13">
      <c r="A829" s="16"/>
      <c r="B829" s="5"/>
      <c r="C829" s="7"/>
      <c r="D829" s="5"/>
      <c r="E829" s="328"/>
      <c r="F829" s="5"/>
      <c r="J829" s="5"/>
      <c r="K829" s="5"/>
      <c r="L829" s="5"/>
      <c r="M829" s="5"/>
    </row>
    <row r="830" spans="1:13">
      <c r="A830" s="16"/>
      <c r="B830" s="5"/>
      <c r="C830" s="7"/>
      <c r="D830" s="5"/>
      <c r="E830" s="328"/>
      <c r="F830" s="5"/>
      <c r="J830" s="5"/>
      <c r="K830" s="5"/>
      <c r="L830" s="5"/>
      <c r="M830" s="5"/>
    </row>
    <row r="831" spans="1:13">
      <c r="A831" s="16"/>
      <c r="B831" s="5"/>
      <c r="C831" s="7"/>
      <c r="D831" s="5"/>
      <c r="E831" s="328"/>
      <c r="F831" s="5"/>
      <c r="J831" s="5"/>
      <c r="K831" s="5"/>
      <c r="L831" s="5"/>
      <c r="M831" s="5"/>
    </row>
    <row r="832" spans="1:13">
      <c r="A832" s="16"/>
      <c r="B832" s="5"/>
      <c r="C832" s="7"/>
      <c r="D832" s="5"/>
      <c r="E832" s="328"/>
      <c r="F832" s="5"/>
      <c r="J832" s="5"/>
      <c r="K832" s="5"/>
      <c r="L832" s="5"/>
      <c r="M832" s="5"/>
    </row>
    <row r="833" spans="1:13">
      <c r="A833" s="16"/>
      <c r="B833" s="5"/>
      <c r="C833" s="7"/>
      <c r="D833" s="5"/>
      <c r="E833" s="328"/>
      <c r="F833" s="5"/>
      <c r="J833" s="5"/>
      <c r="K833" s="5"/>
      <c r="L833" s="5"/>
      <c r="M833" s="5"/>
    </row>
    <row r="834" spans="1:13">
      <c r="A834" s="16"/>
      <c r="B834" s="5"/>
      <c r="C834" s="7"/>
      <c r="D834" s="5"/>
      <c r="E834" s="328"/>
      <c r="F834" s="5"/>
      <c r="J834" s="5"/>
      <c r="K834" s="5"/>
      <c r="L834" s="5"/>
      <c r="M834" s="5"/>
    </row>
    <row r="835" spans="1:13">
      <c r="A835" s="16"/>
      <c r="B835" s="5"/>
      <c r="C835" s="7"/>
      <c r="D835" s="5"/>
      <c r="E835" s="328"/>
      <c r="F835" s="5"/>
      <c r="J835" s="5"/>
      <c r="K835" s="5"/>
      <c r="L835" s="5"/>
      <c r="M835" s="5"/>
    </row>
    <row r="836" spans="1:13">
      <c r="A836" s="16"/>
      <c r="B836" s="5"/>
      <c r="C836" s="7"/>
      <c r="D836" s="5"/>
      <c r="E836" s="328"/>
      <c r="F836" s="5"/>
      <c r="J836" s="5"/>
      <c r="K836" s="5"/>
      <c r="L836" s="5"/>
      <c r="M836" s="5"/>
    </row>
    <row r="837" spans="1:13">
      <c r="A837" s="16"/>
      <c r="B837" s="5"/>
      <c r="C837" s="7"/>
      <c r="D837" s="5"/>
      <c r="E837" s="328"/>
      <c r="F837" s="5"/>
      <c r="J837" s="5"/>
      <c r="K837" s="5"/>
      <c r="L837" s="5"/>
      <c r="M837" s="5"/>
    </row>
    <row r="838" spans="1:13">
      <c r="A838" s="16"/>
      <c r="B838" s="5"/>
      <c r="C838" s="7"/>
      <c r="D838" s="5"/>
      <c r="E838" s="328"/>
      <c r="F838" s="5"/>
      <c r="J838" s="5"/>
      <c r="K838" s="5"/>
      <c r="L838" s="5"/>
      <c r="M838" s="5"/>
    </row>
    <row r="839" spans="1:13">
      <c r="A839" s="16"/>
      <c r="B839" s="5"/>
      <c r="C839" s="7"/>
      <c r="D839" s="5"/>
      <c r="E839" s="328"/>
      <c r="F839" s="5"/>
      <c r="J839" s="5"/>
      <c r="K839" s="5"/>
      <c r="L839" s="5"/>
      <c r="M839" s="5"/>
    </row>
    <row r="840" spans="1:13">
      <c r="A840" s="16"/>
      <c r="B840" s="5"/>
      <c r="C840" s="7"/>
      <c r="D840" s="5"/>
      <c r="E840" s="328"/>
      <c r="F840" s="5"/>
      <c r="J840" s="5"/>
      <c r="K840" s="5"/>
      <c r="L840" s="5"/>
      <c r="M840" s="5"/>
    </row>
    <row r="841" spans="1:13">
      <c r="A841" s="16"/>
      <c r="B841" s="5"/>
      <c r="C841" s="7"/>
      <c r="D841" s="5"/>
      <c r="E841" s="328"/>
      <c r="F841" s="5"/>
      <c r="J841" s="5"/>
      <c r="K841" s="5"/>
      <c r="L841" s="5"/>
      <c r="M841" s="5"/>
    </row>
    <row r="842" spans="1:13">
      <c r="A842" s="16"/>
      <c r="B842" s="5"/>
      <c r="C842" s="7"/>
      <c r="D842" s="5"/>
      <c r="E842" s="328"/>
      <c r="F842" s="5"/>
      <c r="J842" s="5"/>
      <c r="K842" s="5"/>
      <c r="L842" s="5"/>
      <c r="M842" s="5"/>
    </row>
    <row r="843" spans="1:13">
      <c r="A843" s="16"/>
      <c r="B843" s="5"/>
      <c r="C843" s="7"/>
      <c r="D843" s="5"/>
      <c r="E843" s="328"/>
      <c r="F843" s="5"/>
      <c r="J843" s="5"/>
      <c r="K843" s="5"/>
      <c r="L843" s="5"/>
      <c r="M843" s="5"/>
    </row>
    <row r="844" spans="1:13">
      <c r="A844" s="16"/>
      <c r="B844" s="5"/>
      <c r="C844" s="7"/>
      <c r="D844" s="5"/>
      <c r="E844" s="328"/>
      <c r="F844" s="5"/>
      <c r="J844" s="5"/>
      <c r="K844" s="5"/>
      <c r="L844" s="5"/>
      <c r="M844" s="5"/>
    </row>
    <row r="845" spans="1:13">
      <c r="A845" s="16"/>
      <c r="B845" s="5"/>
      <c r="C845" s="7"/>
      <c r="D845" s="5"/>
      <c r="E845" s="328"/>
      <c r="F845" s="5"/>
      <c r="J845" s="5"/>
      <c r="K845" s="5"/>
      <c r="L845" s="5"/>
      <c r="M845" s="5"/>
    </row>
    <row r="846" spans="1:13">
      <c r="A846" s="16"/>
      <c r="B846" s="5"/>
      <c r="C846" s="7"/>
      <c r="D846" s="5"/>
      <c r="E846" s="328"/>
      <c r="F846" s="5"/>
      <c r="J846" s="5"/>
      <c r="K846" s="5"/>
      <c r="L846" s="5"/>
      <c r="M846" s="5"/>
    </row>
    <row r="847" spans="1:13">
      <c r="A847" s="16"/>
      <c r="B847" s="5"/>
      <c r="C847" s="7"/>
      <c r="D847" s="5"/>
      <c r="E847" s="328"/>
      <c r="F847" s="5"/>
      <c r="J847" s="5"/>
      <c r="K847" s="5"/>
      <c r="L847" s="5"/>
      <c r="M847" s="5"/>
    </row>
    <row r="848" spans="1:13">
      <c r="A848" s="16"/>
      <c r="B848" s="5"/>
      <c r="C848" s="7"/>
      <c r="D848" s="5"/>
      <c r="E848" s="328"/>
      <c r="F848" s="5"/>
      <c r="J848" s="5"/>
      <c r="K848" s="5"/>
      <c r="L848" s="5"/>
      <c r="M848" s="5"/>
    </row>
    <row r="849" spans="1:13">
      <c r="A849" s="16"/>
      <c r="B849" s="5"/>
      <c r="C849" s="7"/>
      <c r="D849" s="5"/>
      <c r="E849" s="328"/>
      <c r="F849" s="5"/>
      <c r="J849" s="5"/>
      <c r="K849" s="5"/>
      <c r="L849" s="5"/>
      <c r="M849" s="5"/>
    </row>
    <row r="850" spans="1:13">
      <c r="A850" s="16"/>
      <c r="B850" s="5"/>
      <c r="C850" s="7"/>
      <c r="D850" s="5"/>
      <c r="E850" s="328"/>
      <c r="F850" s="5"/>
      <c r="J850" s="5"/>
      <c r="K850" s="5"/>
      <c r="L850" s="5"/>
      <c r="M850" s="5"/>
    </row>
    <row r="851" spans="1:13">
      <c r="A851" s="16"/>
      <c r="B851" s="5"/>
      <c r="C851" s="7"/>
      <c r="D851" s="5"/>
      <c r="E851" s="328"/>
      <c r="F851" s="5"/>
      <c r="J851" s="5"/>
      <c r="K851" s="5"/>
      <c r="L851" s="5"/>
      <c r="M851" s="5"/>
    </row>
    <row r="852" spans="1:13">
      <c r="A852" s="16"/>
      <c r="B852" s="5"/>
      <c r="C852" s="7"/>
      <c r="D852" s="5"/>
      <c r="E852" s="328"/>
      <c r="F852" s="5"/>
      <c r="J852" s="5"/>
      <c r="K852" s="5"/>
      <c r="L852" s="5"/>
      <c r="M852" s="5"/>
    </row>
    <row r="853" spans="1:13">
      <c r="A853" s="16"/>
      <c r="B853" s="5"/>
      <c r="C853" s="7"/>
      <c r="D853" s="5"/>
      <c r="E853" s="328"/>
      <c r="F853" s="5"/>
      <c r="J853" s="5"/>
      <c r="K853" s="5"/>
      <c r="L853" s="5"/>
      <c r="M853" s="5"/>
    </row>
    <row r="854" spans="1:13">
      <c r="A854" s="16"/>
      <c r="B854" s="5"/>
      <c r="C854" s="7"/>
      <c r="D854" s="5"/>
      <c r="E854" s="328"/>
      <c r="F854" s="5"/>
      <c r="J854" s="5"/>
      <c r="K854" s="5"/>
      <c r="L854" s="5"/>
      <c r="M854" s="5"/>
    </row>
    <row r="855" spans="1:13">
      <c r="A855" s="16"/>
      <c r="B855" s="5"/>
      <c r="C855" s="7"/>
      <c r="D855" s="5"/>
      <c r="E855" s="328"/>
      <c r="F855" s="5"/>
      <c r="J855" s="5"/>
      <c r="K855" s="5"/>
      <c r="L855" s="5"/>
      <c r="M855" s="5"/>
    </row>
  </sheetData>
  <sheetProtection password="AEEC" sheet="1" objects="1" scenarios="1"/>
  <phoneticPr fontId="2" type="noConversion"/>
  <pageMargins left="0.59055118110236227" right="0.35433070866141736" top="0.59055118110236227" bottom="0.78740157480314965" header="0" footer="0"/>
  <pageSetup paperSize="9" firstPageNumber="3" orientation="portrait" useFirstPageNumber="1" horizontalDpi="300" verticalDpi="300" r:id="rId1"/>
  <headerFooter alignWithMargins="0">
    <oddFooter>Stran &amp;P</oddFooter>
  </headerFooter>
  <rowBreaks count="9" manualBreakCount="9">
    <brk id="27" max="5" man="1"/>
    <brk id="40" max="5" man="1"/>
    <brk id="66" max="5" man="1"/>
    <brk id="104" max="5" man="1"/>
    <brk id="131" max="5" man="1"/>
    <brk id="141" max="5" man="1"/>
    <brk id="153" max="5" man="1"/>
    <brk id="181" max="5" man="1"/>
    <brk id="20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7" sqref="H7:H16"/>
    </sheetView>
  </sheetViews>
  <sheetFormatPr defaultRowHeight="12.75"/>
  <cols>
    <col min="1" max="1" width="9.140625" style="100"/>
    <col min="7" max="7" width="7.28515625" customWidth="1"/>
    <col min="8" max="8" width="16.85546875" customWidth="1"/>
  </cols>
  <sheetData>
    <row r="1" spans="1:8">
      <c r="H1" s="1"/>
    </row>
    <row r="2" spans="1:8">
      <c r="H2" s="1"/>
    </row>
    <row r="3" spans="1:8" ht="15.75">
      <c r="B3" s="600" t="s">
        <v>394</v>
      </c>
      <c r="C3" s="600"/>
      <c r="D3" s="600"/>
      <c r="E3" s="600"/>
      <c r="F3" s="600"/>
      <c r="G3" s="600"/>
      <c r="H3" s="600"/>
    </row>
    <row r="4" spans="1:8">
      <c r="H4" s="1"/>
    </row>
    <row r="5" spans="1:8">
      <c r="H5" s="1"/>
    </row>
    <row r="6" spans="1:8">
      <c r="H6" s="1"/>
    </row>
    <row r="7" spans="1:8" ht="15">
      <c r="A7" s="40" t="s">
        <v>40</v>
      </c>
      <c r="B7" s="39" t="s">
        <v>395</v>
      </c>
      <c r="H7" s="41">
        <f>+'SI OGREVANJE'!F138</f>
        <v>0</v>
      </c>
    </row>
    <row r="8" spans="1:8">
      <c r="H8" s="1"/>
    </row>
    <row r="9" spans="1:8" ht="15">
      <c r="A9" s="40" t="s">
        <v>42</v>
      </c>
      <c r="B9" s="39" t="s">
        <v>396</v>
      </c>
      <c r="H9" s="41">
        <f>+'SI PREZRAČEVANJE'!F162</f>
        <v>0</v>
      </c>
    </row>
    <row r="10" spans="1:8">
      <c r="H10" s="1"/>
    </row>
    <row r="11" spans="1:8" ht="15">
      <c r="A11" s="40" t="s">
        <v>48</v>
      </c>
      <c r="B11" s="39" t="s">
        <v>397</v>
      </c>
      <c r="H11" s="41">
        <f>+'SI VODA'!F140</f>
        <v>0</v>
      </c>
    </row>
    <row r="12" spans="1:8" ht="15">
      <c r="A12" s="40"/>
      <c r="B12" s="39"/>
      <c r="H12" s="41"/>
    </row>
    <row r="13" spans="1:8" ht="15">
      <c r="A13" s="40" t="s">
        <v>43</v>
      </c>
      <c r="B13" s="39" t="s">
        <v>584</v>
      </c>
      <c r="H13" s="41">
        <f>+'SI OGREVANJE'!F140+'SI PREZRAČEVANJE'!F164+'SI VODA'!F142</f>
        <v>0</v>
      </c>
    </row>
    <row r="14" spans="1:8">
      <c r="H14" s="1"/>
    </row>
    <row r="15" spans="1:8">
      <c r="B15" s="44"/>
      <c r="C15" s="44"/>
      <c r="D15" s="44"/>
      <c r="E15" s="44"/>
      <c r="F15" s="44"/>
      <c r="G15" s="44"/>
      <c r="H15" s="45"/>
    </row>
    <row r="16" spans="1:8">
      <c r="H16" s="1"/>
    </row>
    <row r="17" spans="1:8" ht="15">
      <c r="A17" s="133" t="s">
        <v>585</v>
      </c>
      <c r="B17" s="123" t="s">
        <v>398</v>
      </c>
      <c r="H17" s="43">
        <f>SUM(H7:H16)</f>
        <v>0</v>
      </c>
    </row>
    <row r="18" spans="1:8">
      <c r="H18" s="1"/>
    </row>
  </sheetData>
  <sheetProtection password="AEEC" sheet="1" objects="1" scenarios="1"/>
  <mergeCells count="1">
    <mergeCell ref="B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18" workbookViewId="0">
      <selection activeCell="D134" sqref="D134"/>
    </sheetView>
  </sheetViews>
  <sheetFormatPr defaultRowHeight="12.75"/>
  <cols>
    <col min="1" max="1" width="4.85546875" customWidth="1"/>
    <col min="2" max="2" width="51.42578125" style="100" customWidth="1"/>
    <col min="3" max="3" width="6.7109375" customWidth="1"/>
    <col min="4" max="4" width="6" customWidth="1"/>
    <col min="5" max="5" width="9.140625" style="348" customWidth="1"/>
    <col min="6" max="6" width="9.28515625" customWidth="1"/>
  </cols>
  <sheetData>
    <row r="1" spans="1:6" ht="15" customHeight="1">
      <c r="A1" s="50"/>
      <c r="B1" s="576" t="s">
        <v>228</v>
      </c>
      <c r="D1" s="51"/>
      <c r="E1" s="338"/>
      <c r="F1" s="51"/>
    </row>
    <row r="2" spans="1:6" ht="15" customHeight="1">
      <c r="A2" s="52"/>
      <c r="B2" s="99" t="s">
        <v>136</v>
      </c>
      <c r="D2" s="53"/>
      <c r="E2" s="339"/>
      <c r="F2" s="51"/>
    </row>
    <row r="3" spans="1:6" ht="15" customHeight="1">
      <c r="A3" s="52"/>
      <c r="B3" s="99"/>
      <c r="D3" s="53"/>
      <c r="E3" s="339"/>
      <c r="F3" s="54"/>
    </row>
    <row r="4" spans="1:6" ht="15" customHeight="1">
      <c r="A4" s="55" t="s">
        <v>0</v>
      </c>
      <c r="B4" s="577" t="s">
        <v>137</v>
      </c>
      <c r="D4" s="53"/>
      <c r="E4" s="339"/>
      <c r="F4" s="54"/>
    </row>
    <row r="5" spans="1:6" ht="15" customHeight="1">
      <c r="A5" s="52"/>
      <c r="B5" s="56" t="s">
        <v>138</v>
      </c>
      <c r="D5" s="53"/>
      <c r="E5" s="339"/>
      <c r="F5" s="54"/>
    </row>
    <row r="6" spans="1:6" ht="15" customHeight="1">
      <c r="A6" s="52"/>
      <c r="B6" s="578" t="s">
        <v>139</v>
      </c>
      <c r="D6" s="53"/>
      <c r="E6" s="339"/>
      <c r="F6" s="54"/>
    </row>
    <row r="7" spans="1:6" ht="13.5" customHeight="1">
      <c r="A7" s="52"/>
      <c r="B7" s="578" t="s">
        <v>140</v>
      </c>
      <c r="D7" s="53"/>
      <c r="E7" s="339"/>
      <c r="F7" s="54"/>
    </row>
    <row r="8" spans="1:6" ht="46.5" customHeight="1">
      <c r="A8" s="52"/>
      <c r="B8" s="578" t="s">
        <v>141</v>
      </c>
      <c r="D8" s="53"/>
      <c r="E8" s="339"/>
      <c r="F8" s="54"/>
    </row>
    <row r="9" spans="1:6" ht="15" customHeight="1">
      <c r="A9" s="52"/>
      <c r="B9" s="578" t="s">
        <v>142</v>
      </c>
      <c r="D9" s="53"/>
      <c r="E9" s="339"/>
      <c r="F9" s="54"/>
    </row>
    <row r="10" spans="1:6" ht="15" customHeight="1">
      <c r="A10" s="52"/>
      <c r="B10" s="107" t="s">
        <v>143</v>
      </c>
      <c r="D10" s="53"/>
      <c r="E10" s="339"/>
      <c r="F10" s="54"/>
    </row>
    <row r="11" spans="1:6" ht="15" customHeight="1">
      <c r="A11" s="52"/>
      <c r="B11" s="579" t="s">
        <v>144</v>
      </c>
      <c r="D11" s="53"/>
      <c r="E11" s="339"/>
      <c r="F11" s="54"/>
    </row>
    <row r="12" spans="1:6" ht="15" customHeight="1">
      <c r="A12" s="52"/>
      <c r="B12" s="579" t="s">
        <v>145</v>
      </c>
      <c r="D12" s="53"/>
      <c r="E12" s="339"/>
      <c r="F12" s="54"/>
    </row>
    <row r="13" spans="1:6" ht="15" customHeight="1">
      <c r="A13" s="52"/>
      <c r="B13" s="579" t="s">
        <v>146</v>
      </c>
      <c r="D13" s="53"/>
      <c r="E13" s="339"/>
      <c r="F13" s="54"/>
    </row>
    <row r="14" spans="1:6" ht="15" customHeight="1">
      <c r="A14" s="52"/>
      <c r="B14" s="579" t="s">
        <v>147</v>
      </c>
      <c r="D14" s="53"/>
      <c r="E14" s="339"/>
      <c r="F14" s="54"/>
    </row>
    <row r="15" spans="1:6" ht="15" customHeight="1">
      <c r="A15" s="52"/>
      <c r="B15" s="579" t="s">
        <v>148</v>
      </c>
      <c r="D15" s="53"/>
      <c r="E15" s="339"/>
      <c r="F15" s="54"/>
    </row>
    <row r="16" spans="1:6" ht="15" customHeight="1">
      <c r="A16" s="52"/>
      <c r="B16" s="579" t="s">
        <v>149</v>
      </c>
      <c r="D16" s="53"/>
      <c r="E16" s="339"/>
      <c r="F16" s="54"/>
    </row>
    <row r="17" spans="1:6" ht="15" customHeight="1">
      <c r="A17" s="52"/>
      <c r="B17" s="579" t="s">
        <v>150</v>
      </c>
      <c r="D17" s="53"/>
      <c r="E17" s="339"/>
      <c r="F17" s="54"/>
    </row>
    <row r="18" spans="1:6" ht="15" customHeight="1">
      <c r="A18" s="52"/>
      <c r="B18" s="579" t="s">
        <v>151</v>
      </c>
      <c r="D18" s="53"/>
      <c r="E18" s="339"/>
      <c r="F18" s="54"/>
    </row>
    <row r="19" spans="1:6" ht="15" customHeight="1">
      <c r="A19" s="52"/>
      <c r="B19" s="579" t="s">
        <v>152</v>
      </c>
      <c r="D19" s="53"/>
      <c r="E19" s="339"/>
      <c r="F19" s="54"/>
    </row>
    <row r="20" spans="1:6" ht="15" customHeight="1">
      <c r="A20" s="52"/>
      <c r="B20" s="579" t="s">
        <v>153</v>
      </c>
      <c r="D20" s="53"/>
      <c r="E20" s="339"/>
      <c r="F20" s="54"/>
    </row>
    <row r="21" spans="1:6" ht="15" customHeight="1">
      <c r="A21" s="58"/>
      <c r="B21" s="103" t="s">
        <v>154</v>
      </c>
      <c r="C21" s="60"/>
      <c r="D21" s="60"/>
      <c r="E21" s="340"/>
      <c r="F21" s="61"/>
    </row>
    <row r="22" spans="1:6" ht="15" customHeight="1">
      <c r="A22" s="58"/>
      <c r="B22" s="580" t="s">
        <v>155</v>
      </c>
      <c r="C22" s="62" t="s">
        <v>13</v>
      </c>
      <c r="D22" s="62">
        <v>1</v>
      </c>
      <c r="E22" s="341">
        <v>0</v>
      </c>
      <c r="F22" s="63">
        <f>D22*E22</f>
        <v>0</v>
      </c>
    </row>
    <row r="23" spans="1:6" ht="15" customHeight="1">
      <c r="A23" s="52"/>
      <c r="C23" s="53"/>
      <c r="D23" s="54"/>
      <c r="E23" s="339"/>
    </row>
    <row r="24" spans="1:6" ht="15" customHeight="1">
      <c r="A24" s="52"/>
      <c r="C24" s="53"/>
      <c r="D24" s="54"/>
      <c r="E24" s="339"/>
    </row>
    <row r="25" spans="1:6" ht="15" customHeight="1">
      <c r="A25" s="64" t="s">
        <v>1</v>
      </c>
      <c r="B25" s="581" t="s">
        <v>156</v>
      </c>
      <c r="C25" s="59"/>
      <c r="D25" s="59"/>
      <c r="E25" s="342"/>
      <c r="F25" s="64"/>
    </row>
    <row r="26" spans="1:6" ht="15" customHeight="1">
      <c r="A26" s="52"/>
      <c r="B26" s="582" t="s">
        <v>157</v>
      </c>
      <c r="C26" s="53"/>
      <c r="D26" s="54"/>
      <c r="E26" s="339"/>
    </row>
    <row r="27" spans="1:6" ht="15" customHeight="1">
      <c r="A27" s="52"/>
      <c r="B27" s="583" t="s">
        <v>158</v>
      </c>
      <c r="C27" s="53"/>
      <c r="D27" s="54"/>
      <c r="E27" s="339"/>
    </row>
    <row r="28" spans="1:6" ht="15" customHeight="1">
      <c r="A28" s="52"/>
      <c r="B28" s="583" t="s">
        <v>159</v>
      </c>
      <c r="C28" s="65"/>
      <c r="D28" s="54"/>
      <c r="E28" s="339"/>
    </row>
    <row r="29" spans="1:6" ht="15" customHeight="1">
      <c r="A29" s="52"/>
      <c r="B29" s="584" t="s">
        <v>160</v>
      </c>
      <c r="D29" s="53"/>
      <c r="E29" s="339"/>
      <c r="F29" s="54"/>
    </row>
    <row r="30" spans="1:6" ht="15" customHeight="1">
      <c r="A30" s="52"/>
      <c r="B30" s="583" t="s">
        <v>161</v>
      </c>
      <c r="D30" s="53"/>
      <c r="E30" s="339"/>
      <c r="F30" s="54"/>
    </row>
    <row r="31" spans="1:6" ht="15" customHeight="1">
      <c r="A31" s="55"/>
      <c r="B31" s="584" t="s">
        <v>162</v>
      </c>
      <c r="C31" s="66"/>
      <c r="D31" s="53"/>
      <c r="E31" s="339"/>
      <c r="F31" s="54"/>
    </row>
    <row r="32" spans="1:6" ht="15" customHeight="1">
      <c r="A32" s="52"/>
      <c r="B32" s="584" t="s">
        <v>163</v>
      </c>
      <c r="C32" s="66"/>
      <c r="D32" s="53"/>
      <c r="E32" s="339"/>
      <c r="F32" s="54"/>
    </row>
    <row r="33" spans="1:6" ht="15" customHeight="1">
      <c r="A33" s="52"/>
      <c r="B33" s="582" t="s">
        <v>143</v>
      </c>
      <c r="C33" s="66"/>
      <c r="D33" s="53"/>
      <c r="E33" s="339"/>
      <c r="F33" s="54"/>
    </row>
    <row r="34" spans="1:6" ht="15" customHeight="1">
      <c r="A34" s="52"/>
      <c r="B34" s="584" t="s">
        <v>164</v>
      </c>
      <c r="C34" s="66"/>
      <c r="D34" s="53"/>
      <c r="E34" s="339"/>
      <c r="F34" s="54"/>
    </row>
    <row r="35" spans="1:6" ht="15" customHeight="1">
      <c r="A35" s="52"/>
      <c r="B35" s="584" t="s">
        <v>165</v>
      </c>
      <c r="C35" s="66"/>
      <c r="D35" s="53"/>
      <c r="E35" s="339"/>
      <c r="F35" s="54"/>
    </row>
    <row r="36" spans="1:6" ht="15" customHeight="1">
      <c r="A36" s="52"/>
      <c r="B36" s="584" t="s">
        <v>166</v>
      </c>
      <c r="C36" s="66"/>
      <c r="D36" s="53"/>
      <c r="E36" s="339"/>
      <c r="F36" s="54"/>
    </row>
    <row r="37" spans="1:6" ht="15" customHeight="1">
      <c r="A37" s="52"/>
      <c r="B37" s="584" t="s">
        <v>167</v>
      </c>
      <c r="C37" s="66"/>
      <c r="D37" s="53"/>
      <c r="E37" s="339"/>
      <c r="F37" s="54"/>
    </row>
    <row r="38" spans="1:6" ht="15" customHeight="1">
      <c r="A38" s="52"/>
      <c r="B38" s="584" t="s">
        <v>168</v>
      </c>
      <c r="C38" s="66"/>
      <c r="D38" s="53"/>
      <c r="E38" s="339"/>
      <c r="F38" s="54"/>
    </row>
    <row r="39" spans="1:6" ht="15" customHeight="1">
      <c r="A39" s="52"/>
      <c r="B39" s="584" t="s">
        <v>169</v>
      </c>
      <c r="C39" s="62"/>
      <c r="D39" s="62"/>
      <c r="E39" s="339"/>
      <c r="F39" s="54"/>
    </row>
    <row r="40" spans="1:6" ht="15" customHeight="1">
      <c r="A40" s="52"/>
      <c r="B40" s="584" t="s">
        <v>170</v>
      </c>
      <c r="C40" s="66"/>
      <c r="D40" s="53"/>
      <c r="E40" s="339"/>
      <c r="F40" s="54"/>
    </row>
    <row r="41" spans="1:6" ht="15" customHeight="1">
      <c r="A41" s="52"/>
      <c r="B41" s="584" t="s">
        <v>171</v>
      </c>
      <c r="C41" s="66"/>
      <c r="D41" s="53"/>
      <c r="E41" s="339"/>
      <c r="F41" s="54"/>
    </row>
    <row r="42" spans="1:6" ht="15" customHeight="1">
      <c r="A42" s="52"/>
      <c r="B42" s="103" t="s">
        <v>154</v>
      </c>
      <c r="C42" s="66"/>
      <c r="D42" s="53"/>
      <c r="E42" s="339"/>
      <c r="F42" s="54"/>
    </row>
    <row r="43" spans="1:6" ht="15" customHeight="1">
      <c r="A43" s="52"/>
      <c r="B43" s="103" t="s">
        <v>172</v>
      </c>
      <c r="C43" s="62" t="s">
        <v>13</v>
      </c>
      <c r="D43" s="62">
        <v>7</v>
      </c>
      <c r="E43" s="341">
        <v>0</v>
      </c>
      <c r="F43" s="63">
        <f>D43*E43</f>
        <v>0</v>
      </c>
    </row>
    <row r="44" spans="1:6" ht="15" customHeight="1">
      <c r="A44" s="52"/>
      <c r="B44" s="585"/>
      <c r="C44" s="66"/>
      <c r="D44" s="53"/>
      <c r="E44" s="339"/>
      <c r="F44" s="54"/>
    </row>
    <row r="45" spans="1:6" ht="15" customHeight="1">
      <c r="A45" s="52"/>
      <c r="B45" s="585"/>
      <c r="C45" s="66"/>
      <c r="D45" s="53"/>
      <c r="E45" s="339"/>
      <c r="F45" s="54"/>
    </row>
    <row r="46" spans="1:6" ht="15" customHeight="1">
      <c r="A46" s="64" t="s">
        <v>2</v>
      </c>
      <c r="B46" s="581" t="s">
        <v>173</v>
      </c>
      <c r="C46" s="66"/>
      <c r="D46" s="53"/>
      <c r="E46" s="339"/>
      <c r="F46" s="54"/>
    </row>
    <row r="47" spans="1:6" ht="15" customHeight="1">
      <c r="A47" s="52"/>
      <c r="B47" s="582" t="s">
        <v>157</v>
      </c>
      <c r="C47" s="66"/>
      <c r="D47" s="53"/>
      <c r="E47" s="339"/>
      <c r="F47" s="54"/>
    </row>
    <row r="48" spans="1:6" ht="15" customHeight="1">
      <c r="A48" s="52"/>
      <c r="B48" s="583" t="s">
        <v>158</v>
      </c>
      <c r="C48" s="66"/>
      <c r="D48" s="53"/>
      <c r="E48" s="339"/>
      <c r="F48" s="54"/>
    </row>
    <row r="49" spans="1:6" ht="15" customHeight="1">
      <c r="A49" s="52"/>
      <c r="B49" s="583" t="s">
        <v>159</v>
      </c>
      <c r="C49" s="66"/>
      <c r="D49" s="53"/>
      <c r="E49" s="339"/>
      <c r="F49" s="54"/>
    </row>
    <row r="50" spans="1:6" ht="15" customHeight="1">
      <c r="A50" s="52"/>
      <c r="B50" s="584" t="s">
        <v>160</v>
      </c>
      <c r="C50" s="66"/>
      <c r="D50" s="53"/>
      <c r="E50" s="339"/>
      <c r="F50" s="54"/>
    </row>
    <row r="51" spans="1:6" ht="15" customHeight="1">
      <c r="A51" s="52"/>
      <c r="B51" s="583" t="s">
        <v>161</v>
      </c>
      <c r="C51" s="66"/>
      <c r="D51" s="53"/>
      <c r="E51" s="339"/>
      <c r="F51" s="54"/>
    </row>
    <row r="52" spans="1:6" ht="15" customHeight="1">
      <c r="A52" s="52"/>
      <c r="B52" s="584" t="s">
        <v>162</v>
      </c>
      <c r="C52" s="66"/>
      <c r="D52" s="53"/>
      <c r="E52" s="339"/>
      <c r="F52" s="54"/>
    </row>
    <row r="53" spans="1:6" ht="15" customHeight="1">
      <c r="A53" s="52"/>
      <c r="B53" s="584" t="s">
        <v>163</v>
      </c>
      <c r="C53" s="66"/>
      <c r="D53" s="53"/>
      <c r="E53" s="339"/>
      <c r="F53" s="54"/>
    </row>
    <row r="54" spans="1:6" ht="15" customHeight="1">
      <c r="A54" s="52"/>
      <c r="B54" s="582" t="s">
        <v>143</v>
      </c>
      <c r="C54" s="66"/>
      <c r="D54" s="53"/>
      <c r="E54" s="339"/>
      <c r="F54" s="54"/>
    </row>
    <row r="55" spans="1:6" ht="15" customHeight="1">
      <c r="A55" s="52"/>
      <c r="B55" s="584" t="s">
        <v>174</v>
      </c>
      <c r="C55" s="66"/>
      <c r="D55" s="53"/>
      <c r="E55" s="339"/>
      <c r="F55" s="54"/>
    </row>
    <row r="56" spans="1:6" ht="15" customHeight="1">
      <c r="A56" s="52"/>
      <c r="B56" s="584" t="s">
        <v>165</v>
      </c>
      <c r="C56" s="66"/>
      <c r="D56" s="53"/>
      <c r="E56" s="339"/>
      <c r="F56" s="54"/>
    </row>
    <row r="57" spans="1:6" ht="15" customHeight="1">
      <c r="A57" s="52"/>
      <c r="B57" s="584" t="s">
        <v>166</v>
      </c>
      <c r="C57" s="66"/>
      <c r="D57" s="53"/>
      <c r="E57" s="339"/>
      <c r="F57" s="54"/>
    </row>
    <row r="58" spans="1:6" ht="15" customHeight="1">
      <c r="A58" s="52"/>
      <c r="B58" s="584" t="s">
        <v>167</v>
      </c>
      <c r="C58" s="66"/>
      <c r="D58" s="53"/>
      <c r="E58" s="339"/>
      <c r="F58" s="54"/>
    </row>
    <row r="59" spans="1:6" ht="15" customHeight="1">
      <c r="A59" s="52"/>
      <c r="B59" s="584" t="s">
        <v>168</v>
      </c>
      <c r="C59" s="66"/>
      <c r="D59" s="53"/>
      <c r="E59" s="339"/>
      <c r="F59" s="54"/>
    </row>
    <row r="60" spans="1:6" ht="15" customHeight="1">
      <c r="A60" s="52"/>
      <c r="B60" s="584" t="s">
        <v>169</v>
      </c>
      <c r="C60" s="66"/>
      <c r="D60" s="53"/>
      <c r="E60" s="339"/>
      <c r="F60" s="54"/>
    </row>
    <row r="61" spans="1:6" ht="15" customHeight="1">
      <c r="A61" s="52"/>
      <c r="B61" s="584" t="s">
        <v>170</v>
      </c>
      <c r="C61" s="66"/>
      <c r="D61" s="53"/>
      <c r="E61" s="339"/>
      <c r="F61" s="54"/>
    </row>
    <row r="62" spans="1:6" ht="15" customHeight="1">
      <c r="A62" s="52"/>
      <c r="B62" s="584" t="s">
        <v>171</v>
      </c>
      <c r="C62" s="66"/>
      <c r="D62" s="53"/>
      <c r="E62" s="339"/>
      <c r="F62" s="54"/>
    </row>
    <row r="63" spans="1:6" ht="15" customHeight="1">
      <c r="A63" s="52"/>
      <c r="B63" s="103" t="s">
        <v>154</v>
      </c>
      <c r="C63" s="66"/>
      <c r="D63" s="53"/>
      <c r="E63" s="339"/>
      <c r="F63" s="54"/>
    </row>
    <row r="64" spans="1:6" ht="15" customHeight="1">
      <c r="A64" s="52"/>
      <c r="B64" s="103" t="s">
        <v>172</v>
      </c>
      <c r="C64" s="62" t="s">
        <v>13</v>
      </c>
      <c r="D64" s="62">
        <v>1</v>
      </c>
      <c r="E64" s="341">
        <v>0</v>
      </c>
      <c r="F64" s="63">
        <f>D64*E64</f>
        <v>0</v>
      </c>
    </row>
    <row r="65" spans="1:6" ht="15" customHeight="1">
      <c r="A65" s="52"/>
      <c r="B65" s="585"/>
      <c r="C65" s="66"/>
      <c r="D65" s="53"/>
      <c r="E65" s="339"/>
      <c r="F65" s="54"/>
    </row>
    <row r="66" spans="1:6" ht="15" customHeight="1">
      <c r="A66" s="52"/>
      <c r="B66" s="586"/>
      <c r="C66" s="66"/>
      <c r="D66" s="53"/>
      <c r="E66" s="339"/>
      <c r="F66" s="54"/>
    </row>
    <row r="67" spans="1:6" ht="15" customHeight="1">
      <c r="A67" s="55" t="s">
        <v>3</v>
      </c>
      <c r="B67" s="105" t="s">
        <v>175</v>
      </c>
      <c r="C67" s="66"/>
      <c r="D67" s="53"/>
      <c r="E67" s="339"/>
      <c r="F67" s="54"/>
    </row>
    <row r="68" spans="1:6" ht="30" customHeight="1">
      <c r="A68" s="69"/>
      <c r="B68" s="587" t="s">
        <v>176</v>
      </c>
      <c r="C68" s="62"/>
      <c r="D68" s="62"/>
      <c r="E68" s="341"/>
      <c r="F68" s="63"/>
    </row>
    <row r="69" spans="1:6" ht="15" customHeight="1">
      <c r="A69" s="69"/>
      <c r="B69" s="103" t="s">
        <v>154</v>
      </c>
      <c r="C69" s="62"/>
      <c r="D69" s="62"/>
      <c r="E69" s="341"/>
      <c r="F69" s="63"/>
    </row>
    <row r="70" spans="1:6" ht="15" customHeight="1">
      <c r="A70" s="69"/>
      <c r="B70" s="580" t="s">
        <v>177</v>
      </c>
      <c r="C70" s="62"/>
      <c r="D70" s="62"/>
      <c r="E70" s="341"/>
      <c r="F70" s="63"/>
    </row>
    <row r="71" spans="1:6" ht="15" customHeight="1">
      <c r="A71" s="69"/>
      <c r="B71" s="106" t="s">
        <v>178</v>
      </c>
      <c r="C71" s="62"/>
      <c r="D71" s="62"/>
      <c r="E71" s="341"/>
      <c r="F71" s="63"/>
    </row>
    <row r="72" spans="1:6" ht="15" customHeight="1">
      <c r="A72" s="69"/>
      <c r="B72" s="106" t="s">
        <v>179</v>
      </c>
      <c r="C72" s="62"/>
      <c r="D72" s="62"/>
      <c r="E72" s="341"/>
      <c r="F72" s="63"/>
    </row>
    <row r="73" spans="1:6" ht="15" customHeight="1">
      <c r="A73" s="69"/>
      <c r="B73" s="106" t="s">
        <v>180</v>
      </c>
      <c r="C73" s="62"/>
      <c r="D73" s="62"/>
      <c r="E73" s="341"/>
      <c r="F73" s="63"/>
    </row>
    <row r="74" spans="1:6" ht="15" customHeight="1">
      <c r="A74" s="69"/>
      <c r="B74" s="106" t="s">
        <v>181</v>
      </c>
      <c r="C74" s="62"/>
      <c r="D74" s="62"/>
      <c r="E74" s="341"/>
      <c r="F74" s="63"/>
    </row>
    <row r="75" spans="1:6" ht="15" customHeight="1">
      <c r="A75" s="69"/>
      <c r="B75" s="106" t="s">
        <v>182</v>
      </c>
      <c r="C75" s="62"/>
      <c r="D75" s="62"/>
      <c r="E75" s="341"/>
      <c r="F75" s="63"/>
    </row>
    <row r="76" spans="1:6" ht="15" customHeight="1">
      <c r="A76" s="69"/>
      <c r="B76" s="106" t="s">
        <v>183</v>
      </c>
      <c r="C76" s="62"/>
      <c r="D76" s="62"/>
      <c r="E76" s="341"/>
      <c r="F76" s="63"/>
    </row>
    <row r="77" spans="1:6" ht="15" customHeight="1">
      <c r="A77" s="69"/>
      <c r="B77" s="106" t="s">
        <v>184</v>
      </c>
      <c r="C77" s="62"/>
      <c r="D77" s="62"/>
      <c r="E77" s="341"/>
      <c r="F77" s="63"/>
    </row>
    <row r="78" spans="1:6" ht="15" customHeight="1">
      <c r="A78" s="69"/>
      <c r="B78" s="107" t="s">
        <v>185</v>
      </c>
      <c r="C78" s="57" t="s">
        <v>186</v>
      </c>
      <c r="D78" s="62">
        <v>8</v>
      </c>
      <c r="E78" s="341">
        <v>0</v>
      </c>
      <c r="F78" s="63">
        <f>D78*E78</f>
        <v>0</v>
      </c>
    </row>
    <row r="79" spans="1:6" ht="15" customHeight="1">
      <c r="A79" s="52"/>
      <c r="B79" s="586"/>
      <c r="C79" s="66"/>
      <c r="D79" s="53"/>
      <c r="E79" s="339"/>
      <c r="F79" s="54"/>
    </row>
    <row r="80" spans="1:6" ht="15" customHeight="1">
      <c r="A80" s="52"/>
      <c r="B80" s="586"/>
      <c r="C80" s="66"/>
      <c r="D80" s="53"/>
      <c r="E80" s="339"/>
      <c r="F80" s="54"/>
    </row>
    <row r="81" spans="1:6" ht="15" customHeight="1">
      <c r="A81" s="64" t="s">
        <v>4</v>
      </c>
      <c r="B81" s="105" t="s">
        <v>187</v>
      </c>
      <c r="C81" s="57"/>
      <c r="D81" s="68"/>
      <c r="E81" s="343"/>
      <c r="F81" s="70"/>
    </row>
    <row r="82" spans="1:6" ht="15" customHeight="1">
      <c r="A82" s="58"/>
      <c r="B82" s="107" t="s">
        <v>188</v>
      </c>
      <c r="C82" s="57" t="s">
        <v>186</v>
      </c>
      <c r="D82" s="62">
        <v>8</v>
      </c>
      <c r="E82" s="341">
        <v>0</v>
      </c>
      <c r="F82" s="63">
        <f>D82*E82</f>
        <v>0</v>
      </c>
    </row>
    <row r="83" spans="1:6" ht="15" customHeight="1">
      <c r="A83" s="71"/>
      <c r="B83" s="586"/>
      <c r="C83" s="57"/>
      <c r="D83" s="68"/>
      <c r="E83" s="343"/>
      <c r="F83" s="70"/>
    </row>
    <row r="84" spans="1:6" ht="15" customHeight="1">
      <c r="A84" s="52"/>
      <c r="B84" s="586"/>
      <c r="C84" s="66"/>
      <c r="D84" s="53"/>
      <c r="E84" s="339"/>
      <c r="F84" s="54"/>
    </row>
    <row r="85" spans="1:6" ht="15" customHeight="1">
      <c r="A85" s="72" t="s">
        <v>5</v>
      </c>
      <c r="B85" s="73" t="s">
        <v>189</v>
      </c>
      <c r="C85" s="66"/>
      <c r="D85" s="53"/>
      <c r="E85" s="339"/>
      <c r="F85" s="54"/>
    </row>
    <row r="86" spans="1:6" ht="15" customHeight="1">
      <c r="A86" s="72" t="s">
        <v>190</v>
      </c>
      <c r="B86" s="74" t="s">
        <v>191</v>
      </c>
      <c r="C86" s="62" t="s">
        <v>192</v>
      </c>
      <c r="D86" s="75">
        <v>30</v>
      </c>
      <c r="E86" s="341">
        <v>0</v>
      </c>
      <c r="F86" s="63">
        <f>D86*E86</f>
        <v>0</v>
      </c>
    </row>
    <row r="87" spans="1:6" ht="15" customHeight="1">
      <c r="A87" s="72" t="s">
        <v>190</v>
      </c>
      <c r="B87" s="74" t="s">
        <v>193</v>
      </c>
      <c r="C87" s="62" t="s">
        <v>192</v>
      </c>
      <c r="D87" s="75">
        <v>35</v>
      </c>
      <c r="E87" s="341">
        <v>0</v>
      </c>
      <c r="F87" s="63">
        <f>D87*E87</f>
        <v>0</v>
      </c>
    </row>
    <row r="88" spans="1:6" ht="15" customHeight="1">
      <c r="A88" s="72" t="s">
        <v>190</v>
      </c>
      <c r="B88" s="74" t="s">
        <v>194</v>
      </c>
      <c r="C88" s="62" t="s">
        <v>192</v>
      </c>
      <c r="D88" s="75">
        <v>40</v>
      </c>
      <c r="E88" s="341">
        <v>0</v>
      </c>
      <c r="F88" s="63">
        <f>D88*E88</f>
        <v>0</v>
      </c>
    </row>
    <row r="89" spans="1:6" ht="15" customHeight="1">
      <c r="A89" s="72" t="s">
        <v>190</v>
      </c>
      <c r="B89" s="74" t="s">
        <v>195</v>
      </c>
      <c r="C89" s="62" t="s">
        <v>192</v>
      </c>
      <c r="D89" s="75">
        <v>35</v>
      </c>
      <c r="E89" s="341">
        <v>0</v>
      </c>
      <c r="F89" s="63">
        <f>D89*E89</f>
        <v>0</v>
      </c>
    </row>
    <row r="90" spans="1:6" ht="15" customHeight="1">
      <c r="A90" s="72" t="s">
        <v>190</v>
      </c>
      <c r="B90" s="74" t="s">
        <v>196</v>
      </c>
      <c r="C90" s="62" t="s">
        <v>192</v>
      </c>
      <c r="D90" s="75">
        <v>10</v>
      </c>
      <c r="E90" s="341">
        <v>0</v>
      </c>
      <c r="F90" s="63">
        <f>D90*E90</f>
        <v>0</v>
      </c>
    </row>
    <row r="91" spans="1:6" ht="15" customHeight="1">
      <c r="A91" s="52"/>
      <c r="B91" s="586"/>
      <c r="C91" s="66"/>
      <c r="D91" s="53"/>
      <c r="E91" s="339"/>
      <c r="F91" s="54"/>
    </row>
    <row r="92" spans="1:6" ht="15" customHeight="1">
      <c r="A92" s="52"/>
      <c r="B92" s="586"/>
      <c r="C92" s="66"/>
      <c r="D92" s="53"/>
      <c r="E92" s="339"/>
      <c r="F92" s="54"/>
    </row>
    <row r="93" spans="1:6" ht="15" customHeight="1">
      <c r="A93" s="55" t="s">
        <v>6</v>
      </c>
      <c r="B93" s="107" t="s">
        <v>197</v>
      </c>
      <c r="C93" s="62"/>
      <c r="D93" s="53"/>
      <c r="E93" s="339"/>
      <c r="F93" s="54"/>
    </row>
    <row r="94" spans="1:6" ht="15" customHeight="1">
      <c r="A94" s="52"/>
      <c r="B94" s="586" t="s">
        <v>198</v>
      </c>
      <c r="C94" s="66"/>
      <c r="D94" s="53"/>
      <c r="E94" s="339"/>
      <c r="F94" s="54"/>
    </row>
    <row r="95" spans="1:6" ht="15" customHeight="1">
      <c r="A95" s="55"/>
      <c r="B95" s="106" t="s">
        <v>199</v>
      </c>
      <c r="C95" s="62" t="s">
        <v>192</v>
      </c>
      <c r="D95" s="60">
        <v>50</v>
      </c>
      <c r="E95" s="341">
        <v>0</v>
      </c>
      <c r="F95" s="63">
        <f>D95*E95</f>
        <v>0</v>
      </c>
    </row>
    <row r="96" spans="1:6" ht="15" customHeight="1">
      <c r="A96" s="55"/>
      <c r="B96" s="106" t="s">
        <v>200</v>
      </c>
      <c r="C96" s="62" t="s">
        <v>192</v>
      </c>
      <c r="D96" s="60">
        <v>50</v>
      </c>
      <c r="E96" s="341">
        <v>0</v>
      </c>
      <c r="F96" s="63">
        <f>D96*E96</f>
        <v>0</v>
      </c>
    </row>
    <row r="97" spans="1:6" ht="15" customHeight="1">
      <c r="A97" s="55"/>
      <c r="B97" s="106"/>
      <c r="C97" s="62"/>
      <c r="D97" s="60"/>
      <c r="E97" s="339"/>
      <c r="F97" s="54"/>
    </row>
    <row r="98" spans="1:6" ht="15" customHeight="1">
      <c r="A98" s="55"/>
      <c r="B98" s="106"/>
      <c r="C98" s="62"/>
      <c r="D98" s="60"/>
      <c r="E98" s="339"/>
      <c r="F98" s="54"/>
    </row>
    <row r="99" spans="1:6" ht="15" customHeight="1">
      <c r="A99" s="55" t="s">
        <v>7</v>
      </c>
      <c r="B99" s="584" t="s">
        <v>201</v>
      </c>
      <c r="C99" s="62"/>
      <c r="D99" s="60"/>
      <c r="E99" s="339"/>
      <c r="F99" s="54"/>
    </row>
    <row r="100" spans="1:6" ht="15" customHeight="1">
      <c r="A100" s="55"/>
      <c r="B100" s="583" t="s">
        <v>202</v>
      </c>
      <c r="C100" s="62"/>
      <c r="D100" s="62"/>
      <c r="E100" s="339"/>
      <c r="F100" s="54"/>
    </row>
    <row r="101" spans="1:6" ht="15" customHeight="1">
      <c r="A101" s="55"/>
      <c r="B101" s="583" t="s">
        <v>203</v>
      </c>
      <c r="C101" s="62"/>
      <c r="D101" s="62"/>
      <c r="E101" s="339"/>
      <c r="F101" s="54"/>
    </row>
    <row r="102" spans="1:6" ht="15" customHeight="1">
      <c r="A102" s="55"/>
      <c r="B102" s="583" t="s">
        <v>204</v>
      </c>
      <c r="C102" s="62"/>
      <c r="D102" s="62"/>
      <c r="E102" s="339"/>
      <c r="F102" s="54"/>
    </row>
    <row r="103" spans="1:6" ht="15" customHeight="1">
      <c r="A103" s="55"/>
      <c r="B103" s="583" t="s">
        <v>205</v>
      </c>
      <c r="C103" s="62" t="s">
        <v>15</v>
      </c>
      <c r="D103" s="62">
        <v>1</v>
      </c>
      <c r="E103" s="341">
        <v>0</v>
      </c>
      <c r="F103" s="63">
        <f>D103*E103</f>
        <v>0</v>
      </c>
    </row>
    <row r="104" spans="1:6" ht="15" customHeight="1">
      <c r="A104" s="55"/>
      <c r="B104" s="106"/>
      <c r="C104" s="62"/>
      <c r="D104" s="60"/>
      <c r="E104" s="339"/>
      <c r="F104" s="54"/>
    </row>
    <row r="105" spans="1:6" ht="15" customHeight="1">
      <c r="A105" s="55"/>
      <c r="B105" s="106"/>
      <c r="C105" s="62"/>
      <c r="D105" s="60"/>
      <c r="E105" s="339"/>
      <c r="F105" s="54"/>
    </row>
    <row r="106" spans="1:6" ht="15" customHeight="1">
      <c r="A106" s="55" t="s">
        <v>8</v>
      </c>
      <c r="B106" s="584" t="s">
        <v>206</v>
      </c>
      <c r="C106" s="62"/>
      <c r="D106" s="62"/>
      <c r="E106" s="339"/>
      <c r="F106" s="54"/>
    </row>
    <row r="107" spans="1:6" ht="15" customHeight="1">
      <c r="A107" s="55"/>
      <c r="B107" s="583" t="s">
        <v>207</v>
      </c>
      <c r="C107" s="62"/>
      <c r="D107" s="62"/>
      <c r="E107" s="339"/>
      <c r="F107" s="54"/>
    </row>
    <row r="108" spans="1:6" ht="15" customHeight="1">
      <c r="A108" s="55"/>
      <c r="B108" s="583" t="s">
        <v>208</v>
      </c>
      <c r="C108" s="62"/>
      <c r="D108" s="62"/>
      <c r="E108" s="339"/>
      <c r="F108" s="54"/>
    </row>
    <row r="109" spans="1:6" ht="15" customHeight="1">
      <c r="A109" s="55"/>
      <c r="B109" s="106" t="s">
        <v>209</v>
      </c>
      <c r="C109" s="62"/>
      <c r="D109" s="62"/>
      <c r="E109" s="339"/>
      <c r="F109" s="54"/>
    </row>
    <row r="110" spans="1:6" ht="15" customHeight="1">
      <c r="A110" s="55"/>
      <c r="B110" s="106" t="s">
        <v>210</v>
      </c>
      <c r="C110" s="62" t="s">
        <v>15</v>
      </c>
      <c r="D110" s="62">
        <v>8</v>
      </c>
      <c r="E110" s="341">
        <v>0</v>
      </c>
      <c r="F110" s="63">
        <f>D110*E110</f>
        <v>0</v>
      </c>
    </row>
    <row r="111" spans="1:6" ht="15" customHeight="1">
      <c r="A111" s="52"/>
      <c r="B111" s="107"/>
      <c r="C111" s="57"/>
      <c r="D111" s="57"/>
      <c r="E111" s="339"/>
      <c r="F111" s="54"/>
    </row>
    <row r="112" spans="1:6" ht="15" customHeight="1">
      <c r="A112" s="52"/>
      <c r="B112" s="107"/>
      <c r="C112" s="57"/>
      <c r="D112" s="57"/>
      <c r="E112" s="339"/>
      <c r="F112" s="76"/>
    </row>
    <row r="113" spans="1:6" ht="15" customHeight="1">
      <c r="A113" s="55" t="s">
        <v>9</v>
      </c>
      <c r="B113" s="107" t="s">
        <v>211</v>
      </c>
      <c r="C113" s="62"/>
      <c r="D113" s="62"/>
      <c r="E113" s="341"/>
      <c r="F113" s="76"/>
    </row>
    <row r="114" spans="1:6" ht="15" customHeight="1">
      <c r="A114" s="55"/>
      <c r="B114" s="106" t="s">
        <v>212</v>
      </c>
      <c r="C114" s="62"/>
      <c r="D114" s="62"/>
      <c r="E114" s="341"/>
      <c r="F114" s="63"/>
    </row>
    <row r="115" spans="1:6" ht="15" customHeight="1">
      <c r="A115" s="55"/>
      <c r="B115" s="106" t="s">
        <v>213</v>
      </c>
      <c r="C115" s="62" t="s">
        <v>131</v>
      </c>
      <c r="D115" s="62">
        <v>3</v>
      </c>
      <c r="E115" s="341">
        <v>0</v>
      </c>
      <c r="F115" s="63">
        <f>D115*E115</f>
        <v>0</v>
      </c>
    </row>
    <row r="116" spans="1:6" ht="15" customHeight="1">
      <c r="A116" s="55"/>
      <c r="B116" s="106"/>
      <c r="C116" s="62"/>
      <c r="D116" s="62"/>
      <c r="E116" s="341"/>
      <c r="F116" s="63"/>
    </row>
    <row r="117" spans="1:6" ht="15" customHeight="1">
      <c r="A117" s="55"/>
      <c r="B117" s="106"/>
      <c r="C117" s="62"/>
      <c r="D117" s="62"/>
      <c r="E117" s="341"/>
      <c r="F117" s="76"/>
    </row>
    <row r="118" spans="1:6" ht="15" customHeight="1">
      <c r="A118" s="55" t="s">
        <v>10</v>
      </c>
      <c r="B118" s="107" t="s">
        <v>214</v>
      </c>
      <c r="C118" s="62"/>
      <c r="D118" s="62"/>
      <c r="E118" s="341"/>
      <c r="F118" s="76"/>
    </row>
    <row r="119" spans="1:6" ht="15" customHeight="1">
      <c r="A119" s="55"/>
      <c r="B119" s="106" t="s">
        <v>215</v>
      </c>
      <c r="C119" s="62"/>
      <c r="D119" s="62"/>
      <c r="E119" s="341"/>
      <c r="F119" s="76"/>
    </row>
    <row r="120" spans="1:6" ht="15" customHeight="1">
      <c r="A120" s="55"/>
      <c r="B120" s="106" t="s">
        <v>216</v>
      </c>
      <c r="C120" s="62"/>
      <c r="D120" s="62"/>
      <c r="E120" s="341"/>
      <c r="F120" s="63"/>
    </row>
    <row r="121" spans="1:6" ht="15" customHeight="1">
      <c r="A121" s="55"/>
      <c r="B121" s="106" t="s">
        <v>217</v>
      </c>
      <c r="C121" s="62" t="s">
        <v>13</v>
      </c>
      <c r="D121" s="62">
        <v>1</v>
      </c>
      <c r="E121" s="341">
        <v>0</v>
      </c>
      <c r="F121" s="63">
        <f>D121*E121</f>
        <v>0</v>
      </c>
    </row>
    <row r="122" spans="1:6" ht="15" customHeight="1">
      <c r="A122" s="55"/>
      <c r="B122" s="106"/>
      <c r="C122" s="62"/>
      <c r="D122" s="62"/>
      <c r="E122" s="341"/>
      <c r="F122" s="54"/>
    </row>
    <row r="123" spans="1:6" ht="15" customHeight="1">
      <c r="A123" s="52"/>
      <c r="B123" s="77"/>
      <c r="C123" s="57"/>
      <c r="D123" s="57"/>
      <c r="E123" s="339"/>
      <c r="F123" s="78"/>
    </row>
    <row r="124" spans="1:6" ht="15" customHeight="1">
      <c r="A124" s="79" t="s">
        <v>11</v>
      </c>
      <c r="B124" s="588" t="s">
        <v>218</v>
      </c>
      <c r="C124" s="57"/>
      <c r="D124" s="57"/>
      <c r="E124" s="343"/>
      <c r="F124" s="78"/>
    </row>
    <row r="125" spans="1:6" ht="15" customHeight="1">
      <c r="A125" s="79"/>
      <c r="B125" s="588" t="s">
        <v>219</v>
      </c>
      <c r="C125" s="57"/>
      <c r="D125" s="68"/>
      <c r="E125" s="343"/>
      <c r="F125" s="78"/>
    </row>
    <row r="126" spans="1:6" ht="15" customHeight="1">
      <c r="A126" s="71"/>
      <c r="B126" s="588" t="s">
        <v>220</v>
      </c>
      <c r="C126" s="57"/>
      <c r="D126" s="57"/>
      <c r="E126" s="343"/>
      <c r="F126" s="78"/>
    </row>
    <row r="127" spans="1:6" ht="15" customHeight="1">
      <c r="A127" s="71"/>
      <c r="B127" s="107" t="s">
        <v>221</v>
      </c>
      <c r="C127" s="57" t="s">
        <v>192</v>
      </c>
      <c r="D127" s="62">
        <v>55</v>
      </c>
      <c r="E127" s="341">
        <v>0</v>
      </c>
      <c r="F127" s="63">
        <f>D127*E127</f>
        <v>0</v>
      </c>
    </row>
    <row r="128" spans="1:6" ht="15" customHeight="1" thickBot="1">
      <c r="A128" s="79"/>
      <c r="B128" s="113"/>
      <c r="C128" s="84"/>
      <c r="D128" s="85"/>
      <c r="E128" s="344"/>
      <c r="F128" s="85"/>
    </row>
    <row r="129" spans="1:6" ht="15" customHeight="1">
      <c r="A129" s="79"/>
      <c r="B129" s="74"/>
      <c r="C129" s="86"/>
      <c r="D129" s="78"/>
      <c r="E129" s="345"/>
      <c r="F129" s="78"/>
    </row>
    <row r="130" spans="1:6" ht="15" customHeight="1">
      <c r="A130" s="79"/>
      <c r="B130" s="589" t="s">
        <v>222</v>
      </c>
      <c r="C130" s="87"/>
      <c r="D130" s="78"/>
      <c r="E130" s="345"/>
      <c r="F130" s="78">
        <f>SUM(F22:F129)</f>
        <v>0</v>
      </c>
    </row>
    <row r="131" spans="1:6" ht="15" customHeight="1">
      <c r="A131" s="79"/>
      <c r="B131" s="74"/>
      <c r="C131" s="88"/>
      <c r="D131" s="78"/>
      <c r="E131" s="345"/>
      <c r="F131" s="78"/>
    </row>
    <row r="132" spans="1:6" ht="15" customHeight="1">
      <c r="A132" s="79" t="s">
        <v>12</v>
      </c>
      <c r="B132" s="588" t="s">
        <v>581</v>
      </c>
      <c r="C132" s="86"/>
      <c r="D132" s="78"/>
      <c r="E132" s="345"/>
      <c r="F132" s="78"/>
    </row>
    <row r="133" spans="1:6" ht="15" customHeight="1">
      <c r="A133" s="79"/>
      <c r="B133" s="588" t="s">
        <v>223</v>
      </c>
      <c r="C133" s="86"/>
      <c r="D133" s="78"/>
      <c r="E133" s="345"/>
      <c r="F133" s="78"/>
    </row>
    <row r="134" spans="1:6" ht="15" customHeight="1">
      <c r="A134" s="79"/>
      <c r="B134" s="588" t="s">
        <v>224</v>
      </c>
      <c r="C134" s="86" t="s">
        <v>15</v>
      </c>
      <c r="D134" s="78">
        <v>1</v>
      </c>
      <c r="E134" s="341">
        <v>0</v>
      </c>
      <c r="F134" s="63">
        <f>D134*E134</f>
        <v>0</v>
      </c>
    </row>
    <row r="135" spans="1:6" ht="15" customHeight="1">
      <c r="A135" s="79" t="s">
        <v>16</v>
      </c>
      <c r="B135" s="107" t="s">
        <v>582</v>
      </c>
      <c r="C135" s="86" t="s">
        <v>15</v>
      </c>
      <c r="D135" s="78">
        <v>1</v>
      </c>
      <c r="E135" s="341">
        <v>0</v>
      </c>
      <c r="F135" s="63">
        <f>D135*E135</f>
        <v>0</v>
      </c>
    </row>
    <row r="136" spans="1:6" ht="15" customHeight="1" thickBot="1">
      <c r="A136" s="79"/>
      <c r="B136" s="113"/>
      <c r="C136" s="84"/>
      <c r="D136" s="85"/>
      <c r="E136" s="344"/>
      <c r="F136" s="85"/>
    </row>
    <row r="137" spans="1:6" ht="15" customHeight="1">
      <c r="A137" s="79"/>
      <c r="B137" s="74"/>
      <c r="C137" s="86"/>
      <c r="D137" s="78"/>
      <c r="E137" s="345"/>
      <c r="F137" s="78"/>
    </row>
    <row r="138" spans="1:6" ht="15" customHeight="1">
      <c r="A138" s="79" t="s">
        <v>654</v>
      </c>
      <c r="B138" s="589" t="s">
        <v>580</v>
      </c>
      <c r="C138" s="87" t="s">
        <v>20</v>
      </c>
      <c r="D138" s="78"/>
      <c r="E138" s="346"/>
      <c r="F138" s="78">
        <f>SUM(F130:F137)</f>
        <v>0</v>
      </c>
    </row>
    <row r="139" spans="1:6" ht="15" customHeight="1">
      <c r="A139" s="79"/>
      <c r="B139" s="589"/>
      <c r="C139" s="87"/>
      <c r="D139" s="78"/>
      <c r="E139" s="346"/>
      <c r="F139" s="78"/>
    </row>
    <row r="140" spans="1:6" ht="15" customHeight="1">
      <c r="A140" s="79" t="s">
        <v>64</v>
      </c>
      <c r="B140" s="107" t="s">
        <v>583</v>
      </c>
      <c r="C140" s="86"/>
      <c r="D140" s="78"/>
      <c r="E140" s="341"/>
      <c r="F140" s="63">
        <f>+F138*0.1</f>
        <v>0</v>
      </c>
    </row>
    <row r="141" spans="1:6" ht="15" customHeight="1">
      <c r="A141" s="79"/>
      <c r="C141" s="87"/>
      <c r="D141" s="78"/>
      <c r="E141" s="346"/>
      <c r="F141" s="78"/>
    </row>
    <row r="142" spans="1:6" ht="15" customHeight="1">
      <c r="A142" s="79"/>
      <c r="C142" s="87"/>
      <c r="D142" s="78"/>
      <c r="E142" s="346"/>
      <c r="F142" s="78"/>
    </row>
    <row r="143" spans="1:6" ht="15" customHeight="1">
      <c r="A143" s="89"/>
      <c r="B143" s="590"/>
      <c r="C143" s="90"/>
      <c r="D143" s="91"/>
      <c r="E143" s="347"/>
      <c r="F143" s="91"/>
    </row>
    <row r="144" spans="1:6" ht="15" customHeight="1">
      <c r="A144" s="89"/>
      <c r="B144" s="590"/>
      <c r="C144" s="90"/>
      <c r="D144" s="91"/>
      <c r="E144" s="347"/>
      <c r="F144" s="91"/>
    </row>
    <row r="145" spans="2:2">
      <c r="B145" s="100" t="s">
        <v>579</v>
      </c>
    </row>
    <row r="146" spans="2:2">
      <c r="B146" s="588" t="s">
        <v>225</v>
      </c>
    </row>
    <row r="147" spans="2:2">
      <c r="B147" s="588" t="s">
        <v>226</v>
      </c>
    </row>
    <row r="148" spans="2:2">
      <c r="B148" s="588" t="s">
        <v>227</v>
      </c>
    </row>
    <row r="149" spans="2:2">
      <c r="B149" s="107" t="s">
        <v>649</v>
      </c>
    </row>
    <row r="150" spans="2:2">
      <c r="B150" s="107" t="s">
        <v>650</v>
      </c>
    </row>
  </sheetData>
  <sheetProtection password="AEEC" sheet="1" objects="1" scenarios="1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24" workbookViewId="0">
      <selection activeCell="D57" sqref="D57"/>
    </sheetView>
  </sheetViews>
  <sheetFormatPr defaultRowHeight="12.75"/>
  <cols>
    <col min="1" max="1" width="4.42578125" style="144" customWidth="1"/>
    <col min="2" max="2" width="51" style="144" customWidth="1"/>
    <col min="3" max="3" width="5.7109375" style="66" customWidth="1"/>
    <col min="4" max="4" width="6.42578125" style="66" customWidth="1"/>
    <col min="5" max="5" width="9.28515625" style="349" customWidth="1"/>
    <col min="6" max="6" width="9.5703125" style="66" customWidth="1"/>
    <col min="7" max="16384" width="9.140625" style="66"/>
  </cols>
  <sheetData>
    <row r="1" spans="1:6" ht="15" customHeight="1">
      <c r="A1" s="126"/>
      <c r="B1" s="98" t="s">
        <v>645</v>
      </c>
      <c r="E1" s="339"/>
      <c r="F1" s="78"/>
    </row>
    <row r="2" spans="1:6" ht="15" customHeight="1">
      <c r="A2" s="126"/>
      <c r="B2" s="99" t="s">
        <v>646</v>
      </c>
      <c r="E2" s="339"/>
      <c r="F2" s="78"/>
    </row>
    <row r="3" spans="1:6" ht="15" customHeight="1"/>
    <row r="4" spans="1:6" ht="15" customHeight="1">
      <c r="A4" s="126"/>
      <c r="B4" s="99"/>
      <c r="E4" s="339"/>
      <c r="F4" s="78"/>
    </row>
    <row r="5" spans="1:6" ht="15" customHeight="1">
      <c r="A5" s="127" t="s">
        <v>0</v>
      </c>
      <c r="B5" s="101" t="s">
        <v>229</v>
      </c>
      <c r="C5" s="62"/>
      <c r="D5" s="62"/>
      <c r="E5" s="350"/>
      <c r="F5" s="76"/>
    </row>
    <row r="6" spans="1:6" ht="15" customHeight="1">
      <c r="A6" s="128"/>
      <c r="B6" s="104" t="s">
        <v>230</v>
      </c>
      <c r="C6" s="62"/>
      <c r="D6" s="62"/>
      <c r="E6" s="350"/>
      <c r="F6" s="76"/>
    </row>
    <row r="7" spans="1:6" ht="15" customHeight="1">
      <c r="A7" s="128"/>
      <c r="B7" s="102" t="s">
        <v>231</v>
      </c>
      <c r="C7" s="62"/>
      <c r="D7" s="62"/>
      <c r="E7" s="350"/>
      <c r="F7" s="76"/>
    </row>
    <row r="8" spans="1:6" ht="15" customHeight="1">
      <c r="A8" s="128"/>
      <c r="B8" s="102" t="s">
        <v>232</v>
      </c>
      <c r="C8" s="62"/>
      <c r="D8" s="62"/>
      <c r="E8" s="350"/>
      <c r="F8" s="76"/>
    </row>
    <row r="9" spans="1:6" ht="15" customHeight="1">
      <c r="A9" s="128"/>
      <c r="B9" s="102" t="s">
        <v>233</v>
      </c>
      <c r="C9" s="62"/>
      <c r="D9" s="62"/>
      <c r="E9" s="350"/>
      <c r="F9" s="76"/>
    </row>
    <row r="10" spans="1:6" ht="15" customHeight="1">
      <c r="A10" s="128"/>
      <c r="B10" s="102" t="s">
        <v>234</v>
      </c>
      <c r="C10" s="62"/>
      <c r="D10" s="62"/>
      <c r="E10" s="350"/>
      <c r="F10" s="76"/>
    </row>
    <row r="11" spans="1:6" ht="15" customHeight="1">
      <c r="A11" s="128"/>
      <c r="B11" s="102" t="s">
        <v>235</v>
      </c>
      <c r="C11" s="62"/>
      <c r="D11" s="62"/>
      <c r="E11" s="350"/>
      <c r="F11" s="76"/>
    </row>
    <row r="12" spans="1:6" ht="15" customHeight="1">
      <c r="A12" s="128"/>
      <c r="B12" s="102" t="s">
        <v>236</v>
      </c>
      <c r="C12" s="62"/>
      <c r="D12" s="62"/>
      <c r="E12" s="350"/>
      <c r="F12" s="76"/>
    </row>
    <row r="13" spans="1:6" ht="15" customHeight="1">
      <c r="A13" s="128"/>
      <c r="B13" s="102" t="s">
        <v>237</v>
      </c>
      <c r="C13" s="62"/>
      <c r="D13" s="62"/>
      <c r="E13" s="350"/>
      <c r="F13" s="76"/>
    </row>
    <row r="14" spans="1:6" ht="15" customHeight="1">
      <c r="A14" s="129"/>
      <c r="B14" s="103" t="s">
        <v>143</v>
      </c>
      <c r="C14" s="62"/>
      <c r="D14" s="62"/>
      <c r="E14" s="350"/>
      <c r="F14" s="76"/>
    </row>
    <row r="15" spans="1:6" ht="15" customHeight="1">
      <c r="A15" s="129"/>
      <c r="B15" s="103" t="s">
        <v>238</v>
      </c>
      <c r="C15" s="62"/>
      <c r="D15" s="62"/>
      <c r="E15" s="350"/>
      <c r="F15" s="76"/>
    </row>
    <row r="16" spans="1:6" ht="15" customHeight="1">
      <c r="A16" s="129"/>
      <c r="B16" s="103" t="s">
        <v>239</v>
      </c>
      <c r="C16" s="62"/>
      <c r="D16" s="62"/>
      <c r="E16" s="350"/>
      <c r="F16" s="76"/>
    </row>
    <row r="17" spans="1:6" ht="15" customHeight="1">
      <c r="A17" s="129"/>
      <c r="B17" s="103" t="s">
        <v>240</v>
      </c>
      <c r="C17" s="62"/>
      <c r="D17" s="62"/>
      <c r="E17" s="350"/>
      <c r="F17" s="76"/>
    </row>
    <row r="18" spans="1:6" ht="15" customHeight="1">
      <c r="A18" s="129"/>
      <c r="B18" s="103" t="s">
        <v>241</v>
      </c>
      <c r="C18" s="62"/>
      <c r="D18" s="62"/>
      <c r="E18" s="350"/>
      <c r="F18" s="76"/>
    </row>
    <row r="19" spans="1:6" ht="15" customHeight="1">
      <c r="A19" s="129"/>
      <c r="B19" s="103" t="s">
        <v>242</v>
      </c>
      <c r="C19" s="62"/>
      <c r="D19" s="62"/>
      <c r="E19" s="350"/>
      <c r="F19" s="76"/>
    </row>
    <row r="20" spans="1:6" ht="15" customHeight="1">
      <c r="A20" s="129"/>
      <c r="B20" s="103" t="s">
        <v>243</v>
      </c>
      <c r="C20" s="62"/>
      <c r="D20" s="62"/>
      <c r="E20" s="350"/>
      <c r="F20" s="76"/>
    </row>
    <row r="21" spans="1:6" ht="15" customHeight="1">
      <c r="A21" s="129"/>
      <c r="B21" s="103" t="s">
        <v>244</v>
      </c>
      <c r="C21" s="62"/>
      <c r="D21" s="62"/>
      <c r="E21" s="350"/>
      <c r="F21" s="76"/>
    </row>
    <row r="22" spans="1:6" ht="15" customHeight="1">
      <c r="A22" s="129"/>
      <c r="B22" s="103" t="s">
        <v>245</v>
      </c>
      <c r="C22" s="62"/>
      <c r="D22" s="62"/>
      <c r="E22" s="341"/>
      <c r="F22" s="63"/>
    </row>
    <row r="23" spans="1:6" ht="15" customHeight="1">
      <c r="A23" s="129"/>
      <c r="B23" s="103" t="s">
        <v>246</v>
      </c>
      <c r="C23" s="62"/>
      <c r="D23" s="62"/>
      <c r="E23" s="341"/>
      <c r="F23" s="63"/>
    </row>
    <row r="24" spans="1:6" ht="15" customHeight="1">
      <c r="A24" s="129"/>
      <c r="B24" s="103" t="s">
        <v>247</v>
      </c>
      <c r="C24" s="62"/>
      <c r="D24" s="62"/>
      <c r="E24" s="341"/>
      <c r="F24" s="63"/>
    </row>
    <row r="25" spans="1:6" ht="15" customHeight="1">
      <c r="A25" s="129"/>
      <c r="B25" s="103" t="s">
        <v>248</v>
      </c>
      <c r="C25" s="62"/>
      <c r="D25" s="62"/>
      <c r="E25" s="341"/>
      <c r="F25" s="63"/>
    </row>
    <row r="26" spans="1:6" ht="15" customHeight="1">
      <c r="A26" s="129"/>
      <c r="B26" s="103" t="s">
        <v>249</v>
      </c>
      <c r="C26" s="62"/>
      <c r="D26" s="62"/>
      <c r="E26" s="341"/>
      <c r="F26" s="63"/>
    </row>
    <row r="27" spans="1:6" ht="15" customHeight="1">
      <c r="A27" s="129"/>
      <c r="B27" s="103" t="s">
        <v>153</v>
      </c>
      <c r="C27" s="62"/>
      <c r="D27" s="62"/>
      <c r="E27" s="341"/>
      <c r="F27" s="63"/>
    </row>
    <row r="28" spans="1:6" ht="15" customHeight="1">
      <c r="A28" s="129"/>
      <c r="B28" s="104" t="s">
        <v>154</v>
      </c>
      <c r="C28" s="62"/>
      <c r="D28" s="62"/>
      <c r="E28" s="341"/>
      <c r="F28" s="63"/>
    </row>
    <row r="29" spans="1:6" ht="15" customHeight="1">
      <c r="A29" s="129"/>
      <c r="B29" s="104" t="s">
        <v>172</v>
      </c>
      <c r="C29" s="62" t="s">
        <v>15</v>
      </c>
      <c r="D29" s="62">
        <v>1</v>
      </c>
      <c r="E29" s="341">
        <v>0</v>
      </c>
      <c r="F29" s="63">
        <f>D29*E29</f>
        <v>0</v>
      </c>
    </row>
    <row r="30" spans="1:6" ht="15" customHeight="1">
      <c r="A30" s="129"/>
      <c r="B30" s="103"/>
      <c r="C30" s="62"/>
      <c r="D30" s="62"/>
      <c r="E30" s="341"/>
      <c r="F30" s="63"/>
    </row>
    <row r="31" spans="1:6" ht="15" customHeight="1">
      <c r="A31" s="129"/>
      <c r="B31" s="103"/>
      <c r="C31" s="62"/>
      <c r="D31" s="62"/>
      <c r="E31" s="341"/>
      <c r="F31" s="63"/>
    </row>
    <row r="32" spans="1:6" ht="15" customHeight="1">
      <c r="A32" s="124" t="s">
        <v>1</v>
      </c>
      <c r="B32" s="105" t="s">
        <v>175</v>
      </c>
      <c r="C32" s="62"/>
      <c r="D32" s="62"/>
      <c r="E32" s="341"/>
      <c r="F32" s="63"/>
    </row>
    <row r="33" spans="1:6" ht="15" customHeight="1">
      <c r="A33" s="129"/>
      <c r="B33" s="104" t="s">
        <v>176</v>
      </c>
      <c r="C33" s="62"/>
      <c r="D33" s="62"/>
      <c r="E33" s="341"/>
      <c r="F33" s="63"/>
    </row>
    <row r="34" spans="1:6" ht="15" customHeight="1">
      <c r="A34" s="129"/>
      <c r="B34" s="103" t="s">
        <v>154</v>
      </c>
      <c r="C34" s="62"/>
      <c r="D34" s="62"/>
      <c r="E34" s="341"/>
      <c r="F34" s="63"/>
    </row>
    <row r="35" spans="1:6" ht="15" customHeight="1">
      <c r="A35" s="129"/>
      <c r="B35" s="103" t="s">
        <v>177</v>
      </c>
      <c r="C35" s="62"/>
      <c r="D35" s="62"/>
      <c r="E35" s="341"/>
      <c r="F35" s="63"/>
    </row>
    <row r="36" spans="1:6" ht="15" customHeight="1">
      <c r="A36" s="129"/>
      <c r="B36" s="106" t="s">
        <v>178</v>
      </c>
      <c r="C36" s="62"/>
      <c r="D36" s="62"/>
      <c r="E36" s="341"/>
      <c r="F36" s="63"/>
    </row>
    <row r="37" spans="1:6" ht="15" customHeight="1">
      <c r="A37" s="129"/>
      <c r="B37" s="106" t="s">
        <v>179</v>
      </c>
      <c r="C37" s="62"/>
      <c r="D37" s="62"/>
      <c r="E37" s="341"/>
      <c r="F37" s="63"/>
    </row>
    <row r="38" spans="1:6" ht="15" customHeight="1">
      <c r="A38" s="129"/>
      <c r="B38" s="106" t="s">
        <v>180</v>
      </c>
      <c r="C38" s="62"/>
      <c r="D38" s="62"/>
      <c r="E38" s="341"/>
      <c r="F38" s="63"/>
    </row>
    <row r="39" spans="1:6" ht="15" customHeight="1">
      <c r="A39" s="129"/>
      <c r="B39" s="106" t="s">
        <v>181</v>
      </c>
      <c r="C39" s="62"/>
      <c r="D39" s="62"/>
      <c r="E39" s="341"/>
      <c r="F39" s="63"/>
    </row>
    <row r="40" spans="1:6" ht="15" customHeight="1">
      <c r="A40" s="129"/>
      <c r="B40" s="106" t="s">
        <v>182</v>
      </c>
      <c r="C40" s="62"/>
      <c r="D40" s="62"/>
      <c r="E40" s="341"/>
      <c r="F40" s="63"/>
    </row>
    <row r="41" spans="1:6" ht="15" customHeight="1">
      <c r="A41" s="129"/>
      <c r="B41" s="106" t="s">
        <v>183</v>
      </c>
      <c r="C41" s="62"/>
      <c r="D41" s="62"/>
      <c r="E41" s="341"/>
      <c r="F41" s="63"/>
    </row>
    <row r="42" spans="1:6" ht="15" customHeight="1">
      <c r="A42" s="129"/>
      <c r="B42" s="106" t="s">
        <v>184</v>
      </c>
      <c r="C42" s="62"/>
      <c r="D42" s="62"/>
      <c r="E42" s="341"/>
      <c r="F42" s="63"/>
    </row>
    <row r="43" spans="1:6" ht="15" customHeight="1">
      <c r="A43" s="129"/>
      <c r="B43" s="107" t="s">
        <v>185</v>
      </c>
      <c r="C43" s="57" t="s">
        <v>186</v>
      </c>
      <c r="D43" s="62">
        <v>1</v>
      </c>
      <c r="E43" s="341">
        <v>0</v>
      </c>
      <c r="F43" s="63">
        <f>D43*E43</f>
        <v>0</v>
      </c>
    </row>
    <row r="44" spans="1:6" ht="15" customHeight="1">
      <c r="A44" s="129"/>
      <c r="B44" s="103"/>
      <c r="C44" s="62"/>
      <c r="D44" s="62"/>
      <c r="E44" s="341"/>
      <c r="F44" s="63"/>
    </row>
    <row r="45" spans="1:6" ht="15" customHeight="1">
      <c r="A45" s="129"/>
      <c r="B45" s="103"/>
      <c r="C45" s="62"/>
      <c r="D45" s="62"/>
      <c r="E45" s="341"/>
      <c r="F45" s="63"/>
    </row>
    <row r="46" spans="1:6" ht="15" customHeight="1">
      <c r="A46" s="124" t="s">
        <v>2</v>
      </c>
      <c r="B46" s="107" t="s">
        <v>250</v>
      </c>
      <c r="C46" s="86"/>
      <c r="D46" s="78"/>
      <c r="E46" s="351"/>
      <c r="F46" s="78"/>
    </row>
    <row r="47" spans="1:6" ht="15" customHeight="1">
      <c r="A47" s="142"/>
      <c r="B47" s="107" t="s">
        <v>251</v>
      </c>
      <c r="C47" s="86"/>
      <c r="D47" s="78"/>
      <c r="E47" s="351"/>
      <c r="F47" s="78"/>
    </row>
    <row r="48" spans="1:6" ht="15" customHeight="1">
      <c r="A48" s="142"/>
      <c r="B48" s="107" t="s">
        <v>598</v>
      </c>
      <c r="C48" s="57" t="s">
        <v>186</v>
      </c>
      <c r="D48" s="62">
        <v>4</v>
      </c>
      <c r="E48" s="341">
        <v>0</v>
      </c>
      <c r="F48" s="63">
        <f>D48*E48</f>
        <v>0</v>
      </c>
    </row>
    <row r="49" spans="1:6" ht="15" customHeight="1">
      <c r="A49" s="124"/>
      <c r="B49" s="107"/>
      <c r="C49" s="57"/>
      <c r="D49" s="57"/>
      <c r="E49" s="346"/>
      <c r="F49" s="78"/>
    </row>
    <row r="50" spans="1:6" ht="15" customHeight="1">
      <c r="A50" s="124"/>
      <c r="B50" s="107"/>
      <c r="C50" s="57"/>
      <c r="D50" s="57"/>
      <c r="E50" s="346"/>
      <c r="F50" s="78"/>
    </row>
    <row r="51" spans="1:6" ht="15" customHeight="1">
      <c r="A51" s="130" t="s">
        <v>3</v>
      </c>
      <c r="B51" s="108" t="s">
        <v>252</v>
      </c>
      <c r="C51" s="62"/>
      <c r="D51" s="62"/>
      <c r="E51" s="350"/>
      <c r="F51" s="76"/>
    </row>
    <row r="52" spans="1:6" ht="15" customHeight="1">
      <c r="A52" s="130"/>
      <c r="B52" s="108" t="s">
        <v>253</v>
      </c>
      <c r="C52" s="62"/>
      <c r="D52" s="62"/>
      <c r="E52" s="350"/>
      <c r="F52" s="76"/>
    </row>
    <row r="53" spans="1:6" ht="15" customHeight="1">
      <c r="A53" s="130"/>
      <c r="B53" s="109" t="s">
        <v>254</v>
      </c>
      <c r="C53" s="62"/>
      <c r="D53" s="62"/>
      <c r="E53" s="350"/>
      <c r="F53" s="76"/>
    </row>
    <row r="54" spans="1:6" ht="15" customHeight="1">
      <c r="A54" s="130"/>
      <c r="B54" s="109" t="s">
        <v>255</v>
      </c>
      <c r="C54" s="62"/>
      <c r="D54" s="62"/>
      <c r="E54" s="350"/>
      <c r="F54" s="76"/>
    </row>
    <row r="55" spans="1:6" ht="15" customHeight="1">
      <c r="A55" s="130"/>
      <c r="B55" s="109" t="s">
        <v>256</v>
      </c>
      <c r="C55" s="62"/>
      <c r="D55" s="62"/>
      <c r="E55" s="350"/>
      <c r="F55" s="76"/>
    </row>
    <row r="56" spans="1:6" ht="15" customHeight="1">
      <c r="A56" s="130"/>
      <c r="B56" s="106" t="s">
        <v>257</v>
      </c>
      <c r="C56" s="62"/>
      <c r="D56" s="62"/>
      <c r="E56" s="350"/>
      <c r="F56" s="76"/>
    </row>
    <row r="57" spans="1:6" ht="15" customHeight="1">
      <c r="A57" s="130"/>
      <c r="B57" s="106" t="s">
        <v>210</v>
      </c>
      <c r="C57" s="62" t="s">
        <v>15</v>
      </c>
      <c r="D57" s="62">
        <v>1</v>
      </c>
      <c r="E57" s="341">
        <v>0</v>
      </c>
      <c r="F57" s="63">
        <f>D57*E57</f>
        <v>0</v>
      </c>
    </row>
    <row r="58" spans="1:6" ht="15" customHeight="1">
      <c r="A58" s="124"/>
      <c r="B58" s="107"/>
      <c r="C58" s="57"/>
      <c r="D58" s="57"/>
      <c r="E58" s="345"/>
    </row>
    <row r="59" spans="1:6" ht="15" customHeight="1">
      <c r="A59" s="124"/>
      <c r="B59" s="107"/>
      <c r="C59" s="57"/>
      <c r="D59" s="57"/>
      <c r="E59" s="345"/>
    </row>
    <row r="60" spans="1:6" ht="15" customHeight="1">
      <c r="A60" s="131" t="s">
        <v>4</v>
      </c>
      <c r="B60" s="74" t="s">
        <v>258</v>
      </c>
      <c r="C60" s="86"/>
      <c r="D60" s="78"/>
      <c r="E60" s="352"/>
      <c r="F60" s="76"/>
    </row>
    <row r="61" spans="1:6" ht="15" customHeight="1">
      <c r="A61" s="131"/>
      <c r="B61" s="107" t="s">
        <v>259</v>
      </c>
      <c r="C61" s="86"/>
      <c r="D61" s="78"/>
      <c r="E61" s="352"/>
      <c r="F61" s="76"/>
    </row>
    <row r="62" spans="1:6" ht="15" customHeight="1">
      <c r="A62" s="131"/>
      <c r="B62" s="74" t="s">
        <v>260</v>
      </c>
      <c r="C62" s="57" t="s">
        <v>186</v>
      </c>
      <c r="D62" s="62">
        <v>1</v>
      </c>
      <c r="E62" s="341">
        <v>0</v>
      </c>
      <c r="F62" s="63">
        <f>D62*E62</f>
        <v>0</v>
      </c>
    </row>
    <row r="63" spans="1:6" ht="15" customHeight="1">
      <c r="A63" s="131"/>
      <c r="B63" s="74"/>
      <c r="C63" s="57"/>
      <c r="D63" s="62"/>
      <c r="E63" s="341"/>
      <c r="F63" s="63"/>
    </row>
    <row r="64" spans="1:6" ht="15" customHeight="1">
      <c r="A64" s="131"/>
      <c r="B64" s="110"/>
      <c r="C64" s="57"/>
      <c r="D64" s="57"/>
      <c r="E64" s="352"/>
      <c r="F64" s="76"/>
    </row>
    <row r="65" spans="1:6" ht="15" customHeight="1">
      <c r="A65" s="124" t="s">
        <v>5</v>
      </c>
      <c r="B65" s="107" t="s">
        <v>261</v>
      </c>
      <c r="C65" s="57"/>
      <c r="D65" s="57"/>
      <c r="E65" s="345"/>
    </row>
    <row r="66" spans="1:6" ht="15" customHeight="1">
      <c r="A66" s="124"/>
      <c r="B66" s="107" t="s">
        <v>262</v>
      </c>
      <c r="C66" s="57"/>
      <c r="D66" s="57"/>
      <c r="E66" s="345"/>
      <c r="F66" s="78"/>
    </row>
    <row r="67" spans="1:6" ht="15" customHeight="1">
      <c r="A67" s="124"/>
      <c r="B67" s="107" t="s">
        <v>263</v>
      </c>
      <c r="C67" s="57" t="s">
        <v>192</v>
      </c>
      <c r="D67" s="62">
        <v>5</v>
      </c>
      <c r="E67" s="341">
        <v>0</v>
      </c>
      <c r="F67" s="63">
        <f>D67*E67</f>
        <v>0</v>
      </c>
    </row>
    <row r="68" spans="1:6" ht="15" customHeight="1">
      <c r="A68" s="124"/>
      <c r="B68" s="107" t="s">
        <v>264</v>
      </c>
      <c r="C68" s="57" t="s">
        <v>192</v>
      </c>
      <c r="D68" s="62">
        <v>75</v>
      </c>
      <c r="E68" s="341">
        <v>0</v>
      </c>
      <c r="F68" s="63">
        <f>D68*E68</f>
        <v>0</v>
      </c>
    </row>
    <row r="69" spans="1:6" ht="15" customHeight="1">
      <c r="A69" s="124"/>
      <c r="B69" s="107" t="s">
        <v>265</v>
      </c>
      <c r="C69" s="57" t="s">
        <v>192</v>
      </c>
      <c r="D69" s="62">
        <v>42</v>
      </c>
      <c r="E69" s="341">
        <v>0</v>
      </c>
      <c r="F69" s="63">
        <f>D69*E69</f>
        <v>0</v>
      </c>
    </row>
    <row r="70" spans="1:6" ht="15" customHeight="1">
      <c r="A70" s="124"/>
      <c r="B70" s="107"/>
      <c r="C70" s="57"/>
      <c r="D70" s="62"/>
      <c r="E70" s="341"/>
      <c r="F70" s="63"/>
    </row>
    <row r="71" spans="1:6" ht="15" customHeight="1">
      <c r="A71" s="124"/>
      <c r="B71" s="107"/>
      <c r="C71" s="57"/>
      <c r="D71" s="62"/>
      <c r="E71" s="341"/>
      <c r="F71" s="63"/>
    </row>
    <row r="72" spans="1:6" ht="15" customHeight="1">
      <c r="A72" s="124" t="s">
        <v>6</v>
      </c>
      <c r="B72" s="107" t="s">
        <v>266</v>
      </c>
      <c r="C72" s="57"/>
      <c r="D72" s="92"/>
      <c r="E72" s="345"/>
      <c r="F72" s="78"/>
    </row>
    <row r="73" spans="1:6" ht="15" customHeight="1">
      <c r="A73" s="124"/>
      <c r="B73" s="107" t="s">
        <v>267</v>
      </c>
      <c r="C73" s="80" t="s">
        <v>13</v>
      </c>
      <c r="D73" s="62">
        <v>2</v>
      </c>
      <c r="E73" s="341">
        <v>0</v>
      </c>
      <c r="F73" s="63">
        <f>D73*E73</f>
        <v>0</v>
      </c>
    </row>
    <row r="74" spans="1:6" ht="15" customHeight="1">
      <c r="A74" s="124"/>
      <c r="B74" s="107"/>
      <c r="C74" s="57"/>
      <c r="D74" s="62"/>
      <c r="E74" s="341"/>
      <c r="F74" s="63"/>
    </row>
    <row r="75" spans="1:6" ht="15" customHeight="1">
      <c r="A75" s="124"/>
      <c r="B75" s="107"/>
      <c r="C75" s="57"/>
      <c r="D75" s="62"/>
      <c r="E75" s="345"/>
      <c r="F75" s="93"/>
    </row>
    <row r="76" spans="1:6" ht="15" customHeight="1">
      <c r="A76" s="124" t="s">
        <v>7</v>
      </c>
      <c r="B76" s="107" t="s">
        <v>268</v>
      </c>
      <c r="C76" s="57"/>
      <c r="D76" s="62"/>
      <c r="E76" s="345"/>
      <c r="F76" s="78"/>
    </row>
    <row r="77" spans="1:6" ht="15" customHeight="1">
      <c r="A77" s="124"/>
      <c r="B77" s="107" t="s">
        <v>269</v>
      </c>
      <c r="C77" s="57" t="s">
        <v>131</v>
      </c>
      <c r="D77" s="62">
        <v>180</v>
      </c>
      <c r="E77" s="341">
        <v>0</v>
      </c>
      <c r="F77" s="63">
        <f>D77*E77</f>
        <v>0</v>
      </c>
    </row>
    <row r="78" spans="1:6" ht="15" customHeight="1">
      <c r="A78" s="124"/>
      <c r="B78" s="107"/>
      <c r="C78" s="57"/>
      <c r="D78" s="62"/>
      <c r="E78" s="345"/>
    </row>
    <row r="79" spans="1:6" ht="15" customHeight="1">
      <c r="A79" s="124"/>
      <c r="B79" s="107"/>
      <c r="C79" s="57"/>
      <c r="D79" s="62"/>
      <c r="E79" s="345"/>
    </row>
    <row r="80" spans="1:6" ht="15" customHeight="1">
      <c r="A80" s="124" t="s">
        <v>8</v>
      </c>
      <c r="B80" s="107" t="s">
        <v>270</v>
      </c>
      <c r="C80" s="57"/>
      <c r="D80" s="62"/>
      <c r="E80" s="351"/>
    </row>
    <row r="81" spans="1:6" ht="15" customHeight="1">
      <c r="A81" s="124"/>
      <c r="B81" s="107" t="s">
        <v>271</v>
      </c>
      <c r="C81" s="57"/>
      <c r="D81" s="62"/>
      <c r="E81" s="351"/>
    </row>
    <row r="82" spans="1:6" ht="15" customHeight="1">
      <c r="A82" s="124"/>
      <c r="B82" s="107" t="s">
        <v>272</v>
      </c>
      <c r="C82" s="57" t="s">
        <v>186</v>
      </c>
      <c r="D82" s="62">
        <v>1</v>
      </c>
      <c r="E82" s="341">
        <v>0</v>
      </c>
      <c r="F82" s="63">
        <f>D82*E82</f>
        <v>0</v>
      </c>
    </row>
    <row r="83" spans="1:6" ht="15" customHeight="1">
      <c r="A83" s="124"/>
      <c r="B83" s="107" t="s">
        <v>273</v>
      </c>
      <c r="C83" s="57" t="s">
        <v>186</v>
      </c>
      <c r="D83" s="62">
        <v>5</v>
      </c>
      <c r="E83" s="341">
        <v>0</v>
      </c>
      <c r="F83" s="63">
        <f>D83*E83</f>
        <v>0</v>
      </c>
    </row>
    <row r="84" spans="1:6" ht="15" customHeight="1">
      <c r="A84" s="124"/>
      <c r="B84" s="107" t="s">
        <v>274</v>
      </c>
      <c r="C84" s="57" t="s">
        <v>186</v>
      </c>
      <c r="D84" s="62">
        <v>2</v>
      </c>
      <c r="E84" s="341">
        <v>0</v>
      </c>
      <c r="F84" s="63">
        <f>D84*E84</f>
        <v>0</v>
      </c>
    </row>
    <row r="85" spans="1:6" ht="15" customHeight="1">
      <c r="A85" s="124"/>
      <c r="B85" s="107"/>
      <c r="C85" s="57"/>
      <c r="D85" s="62"/>
      <c r="E85" s="351"/>
    </row>
    <row r="86" spans="1:6" ht="15" customHeight="1">
      <c r="A86" s="124"/>
      <c r="B86" s="107"/>
      <c r="C86" s="57"/>
      <c r="D86" s="62"/>
      <c r="E86" s="345"/>
    </row>
    <row r="87" spans="1:6" ht="15" customHeight="1">
      <c r="A87" s="124" t="s">
        <v>9</v>
      </c>
      <c r="B87" s="107" t="s">
        <v>275</v>
      </c>
      <c r="C87" s="57"/>
      <c r="D87" s="62"/>
      <c r="E87" s="351"/>
    </row>
    <row r="88" spans="1:6" ht="15" customHeight="1">
      <c r="A88" s="124"/>
      <c r="B88" s="107" t="s">
        <v>271</v>
      </c>
      <c r="C88" s="57"/>
      <c r="D88" s="62"/>
      <c r="E88" s="351"/>
    </row>
    <row r="89" spans="1:6" ht="15" customHeight="1">
      <c r="A89" s="124"/>
      <c r="B89" s="107" t="s">
        <v>276</v>
      </c>
      <c r="C89" s="57" t="s">
        <v>186</v>
      </c>
      <c r="D89" s="62">
        <v>1</v>
      </c>
      <c r="E89" s="341">
        <v>0</v>
      </c>
      <c r="F89" s="63">
        <f>D89*E89</f>
        <v>0</v>
      </c>
    </row>
    <row r="90" spans="1:6" ht="15" customHeight="1">
      <c r="A90" s="124"/>
      <c r="B90" s="107" t="s">
        <v>277</v>
      </c>
      <c r="C90" s="57" t="s">
        <v>186</v>
      </c>
      <c r="D90" s="62">
        <v>5</v>
      </c>
      <c r="E90" s="341">
        <v>0</v>
      </c>
      <c r="F90" s="63">
        <f>D90*E90</f>
        <v>0</v>
      </c>
    </row>
    <row r="91" spans="1:6" ht="15" customHeight="1">
      <c r="A91" s="124"/>
      <c r="B91" s="107" t="s">
        <v>278</v>
      </c>
      <c r="C91" s="57" t="s">
        <v>186</v>
      </c>
      <c r="D91" s="62">
        <v>2</v>
      </c>
      <c r="E91" s="341">
        <v>0</v>
      </c>
      <c r="F91" s="63">
        <f>D91*E91</f>
        <v>0</v>
      </c>
    </row>
    <row r="92" spans="1:6" ht="15" customHeight="1">
      <c r="A92" s="124"/>
      <c r="B92" s="107"/>
      <c r="C92" s="57"/>
      <c r="D92" s="62"/>
      <c r="E92" s="345"/>
    </row>
    <row r="93" spans="1:6" ht="15" customHeight="1">
      <c r="A93" s="124"/>
      <c r="B93" s="107"/>
      <c r="C93" s="57"/>
      <c r="D93" s="57"/>
      <c r="E93" s="351"/>
      <c r="F93" s="78"/>
    </row>
    <row r="94" spans="1:6" ht="15" customHeight="1">
      <c r="A94" s="145" t="s">
        <v>10</v>
      </c>
      <c r="B94" s="146" t="s">
        <v>279</v>
      </c>
      <c r="C94" s="147"/>
      <c r="D94" s="147"/>
      <c r="E94" s="353"/>
      <c r="F94" s="78"/>
    </row>
    <row r="95" spans="1:6" ht="15" customHeight="1">
      <c r="A95" s="145"/>
      <c r="B95" s="146" t="s">
        <v>280</v>
      </c>
      <c r="C95" s="147"/>
      <c r="D95" s="147"/>
      <c r="E95" s="353"/>
      <c r="F95" s="57"/>
    </row>
    <row r="96" spans="1:6" ht="15" customHeight="1">
      <c r="A96" s="145"/>
      <c r="B96" s="146" t="s">
        <v>281</v>
      </c>
      <c r="C96" s="147"/>
      <c r="D96" s="148"/>
      <c r="E96" s="341"/>
      <c r="F96" s="63"/>
    </row>
    <row r="97" spans="1:6" ht="15" customHeight="1">
      <c r="A97" s="145"/>
      <c r="B97" s="146" t="s">
        <v>282</v>
      </c>
      <c r="C97" s="147"/>
      <c r="D97" s="148"/>
      <c r="E97" s="341"/>
      <c r="F97" s="63"/>
    </row>
    <row r="98" spans="1:6" ht="15" customHeight="1">
      <c r="A98" s="145"/>
      <c r="B98" s="146" t="s">
        <v>283</v>
      </c>
      <c r="C98" s="147" t="s">
        <v>186</v>
      </c>
      <c r="D98" s="148">
        <v>2</v>
      </c>
      <c r="E98" s="341">
        <v>0</v>
      </c>
      <c r="F98" s="63">
        <f>D98*E98</f>
        <v>0</v>
      </c>
    </row>
    <row r="99" spans="1:6" ht="15" customHeight="1">
      <c r="A99" s="145"/>
      <c r="B99" s="146" t="s">
        <v>284</v>
      </c>
      <c r="C99" s="147" t="s">
        <v>186</v>
      </c>
      <c r="D99" s="148">
        <v>1</v>
      </c>
      <c r="E99" s="341">
        <v>0</v>
      </c>
      <c r="F99" s="63">
        <f>D99*E99</f>
        <v>0</v>
      </c>
    </row>
    <row r="100" spans="1:6" ht="15" customHeight="1">
      <c r="A100" s="145"/>
      <c r="B100" s="146"/>
      <c r="C100" s="147"/>
      <c r="D100" s="148"/>
      <c r="E100" s="341"/>
      <c r="F100" s="63"/>
    </row>
    <row r="101" spans="1:6" ht="15" customHeight="1">
      <c r="A101" s="145"/>
      <c r="B101" s="107"/>
      <c r="C101" s="147"/>
      <c r="D101" s="148"/>
      <c r="E101" s="341"/>
      <c r="F101" s="63"/>
    </row>
    <row r="102" spans="1:6" ht="15" customHeight="1">
      <c r="A102" s="145" t="s">
        <v>11</v>
      </c>
      <c r="B102" s="146" t="s">
        <v>285</v>
      </c>
      <c r="C102" s="147"/>
      <c r="D102" s="148"/>
      <c r="E102" s="352"/>
    </row>
    <row r="103" spans="1:6" ht="15" customHeight="1">
      <c r="A103" s="145"/>
      <c r="B103" s="146" t="s">
        <v>286</v>
      </c>
      <c r="C103" s="147"/>
      <c r="D103" s="148"/>
      <c r="E103" s="352"/>
      <c r="F103" s="78"/>
    </row>
    <row r="104" spans="1:6" ht="15" customHeight="1">
      <c r="A104" s="145"/>
      <c r="B104" s="146" t="s">
        <v>287</v>
      </c>
      <c r="C104" s="147"/>
      <c r="D104" s="148"/>
      <c r="E104" s="352"/>
      <c r="F104" s="94"/>
    </row>
    <row r="105" spans="1:6" ht="15" customHeight="1">
      <c r="A105" s="145"/>
      <c r="B105" s="146" t="s">
        <v>288</v>
      </c>
      <c r="C105" s="147"/>
      <c r="D105" s="148"/>
      <c r="E105" s="352"/>
      <c r="F105" s="57"/>
    </row>
    <row r="106" spans="1:6" ht="15" customHeight="1">
      <c r="A106" s="145"/>
      <c r="B106" s="146" t="s">
        <v>289</v>
      </c>
      <c r="C106" s="147" t="s">
        <v>186</v>
      </c>
      <c r="D106" s="148">
        <v>1</v>
      </c>
      <c r="E106" s="341">
        <v>0</v>
      </c>
      <c r="F106" s="63">
        <f>D106*E106</f>
        <v>0</v>
      </c>
    </row>
    <row r="107" spans="1:6" ht="15" customHeight="1">
      <c r="A107" s="145"/>
      <c r="B107" s="146"/>
      <c r="C107" s="147"/>
      <c r="D107" s="148"/>
      <c r="E107" s="341"/>
      <c r="F107" s="63"/>
    </row>
    <row r="108" spans="1:6" ht="15" customHeight="1">
      <c r="A108" s="145"/>
      <c r="B108" s="146"/>
      <c r="C108" s="147"/>
      <c r="D108" s="148"/>
      <c r="E108" s="341"/>
      <c r="F108" s="63"/>
    </row>
    <row r="109" spans="1:6" ht="15" customHeight="1">
      <c r="A109" s="145" t="s">
        <v>12</v>
      </c>
      <c r="B109" s="146" t="s">
        <v>285</v>
      </c>
      <c r="C109" s="147"/>
      <c r="D109" s="148"/>
      <c r="E109" s="352"/>
    </row>
    <row r="110" spans="1:6" ht="15" customHeight="1">
      <c r="A110" s="145"/>
      <c r="B110" s="146" t="s">
        <v>286</v>
      </c>
      <c r="C110" s="147"/>
      <c r="D110" s="148"/>
      <c r="E110" s="352"/>
      <c r="F110" s="78"/>
    </row>
    <row r="111" spans="1:6" ht="15" customHeight="1">
      <c r="A111" s="145"/>
      <c r="B111" s="146" t="s">
        <v>287</v>
      </c>
      <c r="C111" s="147"/>
      <c r="D111" s="148"/>
      <c r="E111" s="352"/>
      <c r="F111" s="94"/>
    </row>
    <row r="112" spans="1:6" ht="15" customHeight="1">
      <c r="A112" s="145"/>
      <c r="B112" s="146" t="s">
        <v>290</v>
      </c>
      <c r="C112" s="147"/>
      <c r="D112" s="148"/>
      <c r="E112" s="352"/>
      <c r="F112" s="57"/>
    </row>
    <row r="113" spans="1:6" ht="15" customHeight="1">
      <c r="A113" s="145"/>
      <c r="B113" s="146" t="s">
        <v>291</v>
      </c>
      <c r="C113" s="147" t="s">
        <v>186</v>
      </c>
      <c r="D113" s="148">
        <v>2</v>
      </c>
      <c r="E113" s="341">
        <v>0</v>
      </c>
      <c r="F113" s="63">
        <f>D113*E113</f>
        <v>0</v>
      </c>
    </row>
    <row r="114" spans="1:6" ht="15" customHeight="1">
      <c r="A114" s="145"/>
      <c r="B114" s="146"/>
      <c r="C114" s="147"/>
      <c r="D114" s="148"/>
      <c r="E114" s="341"/>
      <c r="F114" s="63"/>
    </row>
    <row r="115" spans="1:6" ht="15" customHeight="1">
      <c r="A115" s="145"/>
      <c r="B115" s="146"/>
      <c r="C115" s="147"/>
      <c r="D115" s="148"/>
      <c r="E115" s="341"/>
      <c r="F115" s="63"/>
    </row>
    <row r="116" spans="1:6" ht="15" customHeight="1">
      <c r="A116" s="145" t="s">
        <v>16</v>
      </c>
      <c r="B116" s="146" t="s">
        <v>292</v>
      </c>
      <c r="C116" s="147"/>
      <c r="D116" s="147"/>
      <c r="E116" s="353"/>
      <c r="F116" s="63"/>
    </row>
    <row r="117" spans="1:6" ht="15" customHeight="1">
      <c r="A117" s="145"/>
      <c r="B117" s="146" t="s">
        <v>293</v>
      </c>
      <c r="C117" s="147"/>
      <c r="D117" s="147"/>
      <c r="E117" s="353"/>
      <c r="F117" s="63"/>
    </row>
    <row r="118" spans="1:6" ht="15" customHeight="1">
      <c r="A118" s="145"/>
      <c r="B118" s="146" t="s">
        <v>294</v>
      </c>
      <c r="C118" s="147" t="s">
        <v>186</v>
      </c>
      <c r="D118" s="148">
        <v>1</v>
      </c>
      <c r="E118" s="341">
        <v>0</v>
      </c>
      <c r="F118" s="63">
        <f>D118*E118</f>
        <v>0</v>
      </c>
    </row>
    <row r="119" spans="1:6" ht="15" customHeight="1">
      <c r="A119" s="145"/>
      <c r="B119" s="146"/>
      <c r="C119" s="147"/>
      <c r="D119" s="148"/>
      <c r="E119" s="341"/>
      <c r="F119" s="63"/>
    </row>
    <row r="120" spans="1:6" ht="15" customHeight="1">
      <c r="A120" s="145"/>
      <c r="B120" s="146"/>
      <c r="C120" s="147"/>
      <c r="D120" s="148"/>
      <c r="E120" s="341"/>
      <c r="F120" s="63"/>
    </row>
    <row r="121" spans="1:6" ht="15" customHeight="1">
      <c r="A121" s="124" t="s">
        <v>64</v>
      </c>
      <c r="B121" s="107" t="s">
        <v>295</v>
      </c>
      <c r="C121" s="86"/>
      <c r="D121" s="78"/>
      <c r="E121" s="341"/>
      <c r="F121" s="63"/>
    </row>
    <row r="122" spans="1:6" ht="15" customHeight="1">
      <c r="A122" s="124"/>
      <c r="B122" s="107" t="s">
        <v>296</v>
      </c>
      <c r="C122" s="86"/>
      <c r="D122" s="78"/>
      <c r="E122" s="341"/>
      <c r="F122" s="63"/>
    </row>
    <row r="123" spans="1:6" ht="15" customHeight="1">
      <c r="A123" s="124"/>
      <c r="B123" s="107" t="s">
        <v>297</v>
      </c>
      <c r="C123" s="57"/>
      <c r="D123" s="62"/>
      <c r="E123" s="341"/>
      <c r="F123" s="63"/>
    </row>
    <row r="124" spans="1:6" ht="15" customHeight="1">
      <c r="A124" s="124"/>
      <c r="B124" s="107" t="s">
        <v>264</v>
      </c>
      <c r="C124" s="57" t="s">
        <v>192</v>
      </c>
      <c r="D124" s="62">
        <v>75</v>
      </c>
      <c r="E124" s="341">
        <v>0</v>
      </c>
      <c r="F124" s="63">
        <f>D124*E124</f>
        <v>0</v>
      </c>
    </row>
    <row r="125" spans="1:6" ht="15" customHeight="1">
      <c r="A125" s="124"/>
      <c r="B125" s="107" t="s">
        <v>265</v>
      </c>
      <c r="C125" s="57" t="s">
        <v>192</v>
      </c>
      <c r="D125" s="62">
        <v>42</v>
      </c>
      <c r="E125" s="341">
        <v>0</v>
      </c>
      <c r="F125" s="63">
        <f>D125*E125</f>
        <v>0</v>
      </c>
    </row>
    <row r="126" spans="1:6" ht="15" customHeight="1">
      <c r="A126" s="124"/>
      <c r="B126" s="107"/>
      <c r="C126" s="57"/>
      <c r="D126" s="62"/>
      <c r="E126" s="341"/>
      <c r="F126" s="63"/>
    </row>
    <row r="127" spans="1:6" ht="15" customHeight="1">
      <c r="A127" s="124"/>
      <c r="B127" s="107"/>
      <c r="C127" s="57"/>
      <c r="D127" s="62"/>
      <c r="E127" s="341"/>
      <c r="F127" s="63"/>
    </row>
    <row r="128" spans="1:6" ht="15" customHeight="1">
      <c r="A128" s="124" t="s">
        <v>65</v>
      </c>
      <c r="B128" s="107" t="s">
        <v>298</v>
      </c>
      <c r="C128" s="86"/>
      <c r="D128" s="78"/>
      <c r="E128" s="341"/>
      <c r="F128" s="63"/>
    </row>
    <row r="129" spans="1:6" ht="15" customHeight="1">
      <c r="A129" s="124"/>
      <c r="B129" s="107" t="s">
        <v>299</v>
      </c>
      <c r="C129" s="86"/>
      <c r="D129" s="78"/>
      <c r="E129" s="341"/>
      <c r="F129" s="63"/>
    </row>
    <row r="130" spans="1:6" ht="15" customHeight="1">
      <c r="A130" s="145"/>
      <c r="B130" s="146" t="s">
        <v>300</v>
      </c>
      <c r="C130" s="57" t="s">
        <v>301</v>
      </c>
      <c r="D130" s="62">
        <v>65</v>
      </c>
      <c r="E130" s="341">
        <v>0</v>
      </c>
      <c r="F130" s="63">
        <f>D130*E130</f>
        <v>0</v>
      </c>
    </row>
    <row r="131" spans="1:6" ht="15" customHeight="1">
      <c r="A131" s="145"/>
      <c r="B131" s="146"/>
      <c r="C131" s="147"/>
      <c r="D131" s="148"/>
      <c r="E131" s="341"/>
      <c r="F131" s="63"/>
    </row>
    <row r="132" spans="1:6" ht="15" customHeight="1">
      <c r="A132" s="145"/>
      <c r="B132" s="146"/>
      <c r="C132" s="147"/>
      <c r="D132" s="148"/>
      <c r="E132" s="341"/>
      <c r="F132" s="63"/>
    </row>
    <row r="133" spans="1:6" ht="15" customHeight="1">
      <c r="A133" s="131" t="s">
        <v>66</v>
      </c>
      <c r="B133" s="111" t="s">
        <v>302</v>
      </c>
      <c r="C133" s="81" t="s">
        <v>186</v>
      </c>
      <c r="D133" s="95">
        <v>1</v>
      </c>
      <c r="E133" s="341">
        <v>0</v>
      </c>
      <c r="F133" s="63">
        <f>D133*E133</f>
        <v>0</v>
      </c>
    </row>
    <row r="134" spans="1:6" ht="15" customHeight="1">
      <c r="A134" s="145"/>
      <c r="B134" s="146"/>
      <c r="C134" s="147"/>
      <c r="D134" s="148"/>
      <c r="E134" s="341"/>
      <c r="F134" s="63"/>
    </row>
    <row r="135" spans="1:6" ht="15" customHeight="1">
      <c r="A135" s="131"/>
      <c r="B135" s="111"/>
      <c r="C135" s="82"/>
      <c r="D135" s="96"/>
      <c r="F135" s="78"/>
    </row>
    <row r="136" spans="1:6" ht="15" customHeight="1">
      <c r="A136" s="131" t="s">
        <v>109</v>
      </c>
      <c r="B136" s="111" t="s">
        <v>303</v>
      </c>
      <c r="C136" s="82"/>
      <c r="D136" s="96"/>
      <c r="F136" s="78"/>
    </row>
    <row r="137" spans="1:6" ht="15" customHeight="1">
      <c r="A137" s="131"/>
      <c r="B137" s="111" t="s">
        <v>304</v>
      </c>
      <c r="C137" s="82"/>
      <c r="D137" s="96"/>
      <c r="F137" s="57"/>
    </row>
    <row r="138" spans="1:6" ht="15" customHeight="1">
      <c r="A138" s="131"/>
      <c r="B138" s="111" t="s">
        <v>305</v>
      </c>
      <c r="C138" s="591" t="s">
        <v>15</v>
      </c>
      <c r="D138" s="96">
        <v>1</v>
      </c>
      <c r="E138" s="341">
        <v>0</v>
      </c>
      <c r="F138" s="63">
        <f>D138*E138</f>
        <v>0</v>
      </c>
    </row>
    <row r="139" spans="1:6" ht="15" customHeight="1">
      <c r="A139" s="131"/>
      <c r="B139" s="111"/>
      <c r="C139" s="82"/>
      <c r="D139" s="96"/>
      <c r="E139" s="341"/>
      <c r="F139" s="63"/>
    </row>
    <row r="140" spans="1:6" ht="15" customHeight="1">
      <c r="A140" s="131"/>
      <c r="B140" s="111"/>
      <c r="C140" s="82"/>
      <c r="D140" s="96"/>
      <c r="E140" s="341"/>
      <c r="F140" s="63"/>
    </row>
    <row r="141" spans="1:6" ht="15" customHeight="1">
      <c r="A141" s="130" t="s">
        <v>306</v>
      </c>
      <c r="B141" s="107" t="s">
        <v>307</v>
      </c>
      <c r="C141" s="62"/>
      <c r="D141" s="62"/>
      <c r="E141" s="341"/>
      <c r="F141" s="76"/>
    </row>
    <row r="142" spans="1:6" ht="15" customHeight="1">
      <c r="A142" s="130"/>
      <c r="B142" s="106" t="s">
        <v>215</v>
      </c>
      <c r="C142" s="62"/>
      <c r="D142" s="62"/>
      <c r="E142" s="341"/>
      <c r="F142" s="76"/>
    </row>
    <row r="143" spans="1:6" ht="15" customHeight="1">
      <c r="A143" s="130"/>
      <c r="B143" s="106" t="s">
        <v>216</v>
      </c>
      <c r="C143" s="62"/>
      <c r="D143" s="62"/>
      <c r="E143" s="341"/>
      <c r="F143" s="76"/>
    </row>
    <row r="144" spans="1:6" ht="15" customHeight="1">
      <c r="A144" s="130"/>
      <c r="B144" s="106" t="s">
        <v>217</v>
      </c>
      <c r="C144" s="62" t="s">
        <v>15</v>
      </c>
      <c r="D144" s="62">
        <v>1</v>
      </c>
      <c r="E144" s="341">
        <v>0</v>
      </c>
      <c r="F144" s="63">
        <f>D144*E144</f>
        <v>0</v>
      </c>
    </row>
    <row r="145" spans="1:6" ht="15" customHeight="1">
      <c r="A145" s="131"/>
      <c r="B145" s="112"/>
      <c r="C145" s="82"/>
      <c r="D145" s="96"/>
      <c r="F145" s="57"/>
    </row>
    <row r="146" spans="1:6" ht="15" customHeight="1">
      <c r="A146" s="131"/>
      <c r="B146" s="112"/>
      <c r="C146" s="82"/>
      <c r="D146" s="96"/>
      <c r="F146" s="78"/>
    </row>
    <row r="147" spans="1:6" ht="15" customHeight="1">
      <c r="A147" s="130" t="s">
        <v>308</v>
      </c>
      <c r="B147" s="111" t="s">
        <v>309</v>
      </c>
      <c r="C147" s="82"/>
      <c r="D147" s="96"/>
      <c r="F147" s="78"/>
    </row>
    <row r="148" spans="1:6" ht="15" customHeight="1">
      <c r="A148" s="131"/>
      <c r="B148" s="111" t="s">
        <v>310</v>
      </c>
      <c r="C148" s="591" t="s">
        <v>15</v>
      </c>
      <c r="D148" s="96">
        <v>1</v>
      </c>
      <c r="E148" s="341">
        <v>0</v>
      </c>
      <c r="F148" s="63">
        <f>D148*E148</f>
        <v>0</v>
      </c>
    </row>
    <row r="149" spans="1:6" ht="15" customHeight="1">
      <c r="A149" s="124"/>
      <c r="B149" s="112"/>
      <c r="C149" s="82"/>
      <c r="D149" s="96"/>
      <c r="F149" s="78"/>
    </row>
    <row r="150" spans="1:6" ht="15" customHeight="1">
      <c r="A150" s="124"/>
      <c r="B150" s="74"/>
      <c r="C150" s="86"/>
      <c r="D150" s="92"/>
      <c r="E150" s="351"/>
      <c r="F150" s="57"/>
    </row>
    <row r="151" spans="1:6" ht="15" customHeight="1">
      <c r="A151" s="124" t="s">
        <v>311</v>
      </c>
      <c r="B151" s="107" t="s">
        <v>312</v>
      </c>
      <c r="C151" s="57"/>
      <c r="D151" s="62"/>
      <c r="E151" s="351"/>
      <c r="F151" s="57"/>
    </row>
    <row r="152" spans="1:6" ht="15" customHeight="1">
      <c r="A152" s="124"/>
      <c r="B152" s="107" t="s">
        <v>313</v>
      </c>
      <c r="C152" s="57" t="s">
        <v>301</v>
      </c>
      <c r="D152" s="62">
        <v>6</v>
      </c>
      <c r="E152" s="341">
        <v>0</v>
      </c>
      <c r="F152" s="63">
        <f>D152*E152</f>
        <v>0</v>
      </c>
    </row>
    <row r="153" spans="1:6" ht="15" customHeight="1" thickBot="1">
      <c r="A153" s="124"/>
      <c r="B153" s="113"/>
      <c r="C153" s="84"/>
      <c r="D153" s="85"/>
      <c r="E153" s="354"/>
      <c r="F153" s="85"/>
    </row>
    <row r="154" spans="1:6" ht="15" customHeight="1">
      <c r="A154" s="124"/>
      <c r="B154" s="74"/>
      <c r="C154" s="86"/>
      <c r="D154" s="78"/>
      <c r="E154" s="345"/>
      <c r="F154" s="57"/>
    </row>
    <row r="155" spans="1:6" ht="15" customHeight="1">
      <c r="A155" s="124" t="s">
        <v>652</v>
      </c>
      <c r="B155" s="105" t="s">
        <v>315</v>
      </c>
      <c r="C155" s="86"/>
      <c r="D155" s="78"/>
      <c r="E155" s="345"/>
      <c r="F155" s="70">
        <f>SUM(F22:F154)</f>
        <v>0</v>
      </c>
    </row>
    <row r="156" spans="1:6" ht="15" customHeight="1">
      <c r="A156" s="124"/>
      <c r="B156" s="107"/>
      <c r="C156" s="86"/>
      <c r="D156" s="78"/>
      <c r="E156" s="345"/>
      <c r="F156" s="78"/>
    </row>
    <row r="157" spans="1:6" ht="15" customHeight="1">
      <c r="A157" s="124" t="s">
        <v>314</v>
      </c>
      <c r="B157" s="107" t="s">
        <v>588</v>
      </c>
      <c r="C157" s="86"/>
      <c r="D157" s="78"/>
      <c r="E157" s="345"/>
      <c r="F157" s="78"/>
    </row>
    <row r="158" spans="1:6" ht="15" customHeight="1">
      <c r="A158" s="124"/>
      <c r="B158" s="132" t="s">
        <v>591</v>
      </c>
      <c r="C158" s="86" t="s">
        <v>15</v>
      </c>
      <c r="D158" s="78">
        <v>1</v>
      </c>
      <c r="E158" s="341">
        <v>0</v>
      </c>
      <c r="F158" s="63">
        <f>D158*E158</f>
        <v>0</v>
      </c>
    </row>
    <row r="159" spans="1:6" ht="15" customHeight="1">
      <c r="A159" s="124" t="s">
        <v>586</v>
      </c>
      <c r="B159" s="107" t="s">
        <v>582</v>
      </c>
      <c r="C159" s="86" t="s">
        <v>15</v>
      </c>
      <c r="D159" s="78">
        <v>1</v>
      </c>
      <c r="E159" s="341">
        <v>0</v>
      </c>
      <c r="F159" s="63">
        <f>D159*E159</f>
        <v>0</v>
      </c>
    </row>
    <row r="160" spans="1:6" ht="15" customHeight="1" thickBot="1">
      <c r="A160" s="124"/>
      <c r="B160" s="113"/>
      <c r="C160" s="84"/>
      <c r="D160" s="85"/>
      <c r="E160" s="344"/>
      <c r="F160" s="83"/>
    </row>
    <row r="161" spans="1:6" ht="15" customHeight="1">
      <c r="A161" s="124"/>
      <c r="B161" s="74"/>
      <c r="C161" s="86"/>
      <c r="D161" s="78"/>
      <c r="E161" s="345"/>
      <c r="F161" s="57"/>
    </row>
    <row r="162" spans="1:6" ht="15" customHeight="1">
      <c r="A162" s="125" t="s">
        <v>653</v>
      </c>
      <c r="B162" s="105" t="s">
        <v>590</v>
      </c>
      <c r="C162" s="97"/>
      <c r="D162" s="70" t="s">
        <v>20</v>
      </c>
      <c r="E162" s="346"/>
      <c r="F162" s="70">
        <f>SUM(F155:F161)</f>
        <v>0</v>
      </c>
    </row>
    <row r="163" spans="1:6" ht="15" customHeight="1">
      <c r="A163" s="124"/>
      <c r="B163" s="107"/>
      <c r="C163" s="86"/>
      <c r="D163" s="78"/>
      <c r="E163" s="345"/>
    </row>
    <row r="164" spans="1:6" ht="15" customHeight="1">
      <c r="A164" s="124" t="s">
        <v>587</v>
      </c>
      <c r="B164" s="107" t="s">
        <v>589</v>
      </c>
      <c r="C164" s="86"/>
      <c r="D164" s="78"/>
      <c r="E164" s="341"/>
      <c r="F164" s="63">
        <f>+F162*0.1</f>
        <v>0</v>
      </c>
    </row>
    <row r="165" spans="1:6" ht="15" customHeight="1">
      <c r="A165" s="124"/>
      <c r="B165" s="107"/>
      <c r="C165" s="86"/>
      <c r="D165" s="78"/>
      <c r="E165" s="345"/>
    </row>
    <row r="166" spans="1:6" ht="15" customHeight="1">
      <c r="A166" s="124"/>
      <c r="B166" s="107"/>
      <c r="C166" s="86"/>
      <c r="D166" s="78"/>
      <c r="E166" s="345"/>
    </row>
    <row r="167" spans="1:6" ht="15" customHeight="1">
      <c r="A167" s="124"/>
      <c r="B167" s="107"/>
      <c r="C167" s="86"/>
      <c r="D167" s="78"/>
      <c r="E167" s="345"/>
    </row>
    <row r="168" spans="1:6" ht="15" customHeight="1">
      <c r="A168" s="124"/>
      <c r="B168" s="107" t="s">
        <v>34</v>
      </c>
      <c r="C168" s="86"/>
      <c r="D168" s="78"/>
      <c r="E168" s="345"/>
    </row>
    <row r="169" spans="1:6" ht="15" customHeight="1">
      <c r="A169" s="124"/>
      <c r="B169" s="107" t="s">
        <v>225</v>
      </c>
      <c r="C169" s="86"/>
      <c r="D169" s="78"/>
      <c r="E169" s="345"/>
    </row>
    <row r="170" spans="1:6" ht="15" customHeight="1">
      <c r="A170" s="131"/>
      <c r="B170" s="107" t="s">
        <v>226</v>
      </c>
      <c r="C170" s="86"/>
      <c r="D170" s="78"/>
      <c r="E170" s="345"/>
    </row>
    <row r="171" spans="1:6" ht="15" customHeight="1">
      <c r="A171" s="131"/>
      <c r="B171" s="107" t="s">
        <v>227</v>
      </c>
      <c r="C171" s="86"/>
      <c r="D171" s="78"/>
      <c r="E171" s="345"/>
    </row>
    <row r="172" spans="1:6" ht="15" customHeight="1">
      <c r="A172" s="131"/>
      <c r="B172" s="57" t="s">
        <v>649</v>
      </c>
      <c r="C172" s="82"/>
      <c r="D172" s="76"/>
      <c r="E172" s="352"/>
    </row>
    <row r="173" spans="1:6">
      <c r="B173" s="57" t="s">
        <v>650</v>
      </c>
    </row>
  </sheetData>
  <sheetProtection password="AEEC" sheet="1" objects="1" scenarios="1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24" workbookViewId="0">
      <selection activeCell="E164" sqref="E164"/>
    </sheetView>
  </sheetViews>
  <sheetFormatPr defaultRowHeight="12.75"/>
  <cols>
    <col min="1" max="1" width="5.85546875" style="144" customWidth="1"/>
    <col min="2" max="2" width="48.140625" style="144" customWidth="1"/>
    <col min="3" max="3" width="6.28515625" style="66" customWidth="1"/>
    <col min="4" max="4" width="7" style="66" customWidth="1"/>
    <col min="5" max="5" width="9" style="349" customWidth="1"/>
    <col min="6" max="6" width="11" style="66" customWidth="1"/>
    <col min="7" max="16384" width="9.140625" style="66"/>
  </cols>
  <sheetData>
    <row r="1" spans="1:6" ht="15" customHeight="1">
      <c r="A1" s="142"/>
      <c r="B1" s="112"/>
      <c r="C1" s="82"/>
      <c r="D1" s="76"/>
      <c r="E1" s="352"/>
      <c r="F1" s="76"/>
    </row>
    <row r="2" spans="1:6" ht="15" customHeight="1">
      <c r="A2" s="131"/>
      <c r="B2" s="98" t="s">
        <v>316</v>
      </c>
      <c r="C2" s="82"/>
      <c r="D2" s="76"/>
      <c r="E2" s="352"/>
      <c r="F2" s="76"/>
    </row>
    <row r="3" spans="1:6" ht="15" customHeight="1">
      <c r="A3" s="131"/>
      <c r="B3" s="99" t="s">
        <v>646</v>
      </c>
      <c r="C3" s="82"/>
      <c r="D3" s="76"/>
      <c r="E3" s="352"/>
      <c r="F3" s="76"/>
    </row>
    <row r="4" spans="1:6" ht="15" customHeight="1">
      <c r="A4" s="131"/>
      <c r="B4" s="110"/>
      <c r="C4" s="82"/>
      <c r="D4" s="76"/>
      <c r="E4" s="352"/>
      <c r="F4" s="76"/>
    </row>
    <row r="5" spans="1:6" ht="15" customHeight="1">
      <c r="A5" s="142"/>
      <c r="B5" s="112"/>
      <c r="C5" s="82"/>
      <c r="D5" s="76"/>
      <c r="E5" s="352"/>
      <c r="F5" s="76"/>
    </row>
    <row r="6" spans="1:6" ht="15" customHeight="1">
      <c r="A6" s="124" t="s">
        <v>0</v>
      </c>
      <c r="B6" s="107" t="s">
        <v>665</v>
      </c>
      <c r="C6" s="80"/>
      <c r="D6" s="62"/>
      <c r="E6" s="355"/>
      <c r="F6" s="78"/>
    </row>
    <row r="7" spans="1:6" ht="15" customHeight="1">
      <c r="A7" s="124"/>
      <c r="B7" s="107" t="s">
        <v>666</v>
      </c>
      <c r="C7" s="80"/>
      <c r="D7" s="62"/>
      <c r="E7" s="355"/>
      <c r="F7" s="78"/>
    </row>
    <row r="8" spans="1:6" ht="15" customHeight="1">
      <c r="A8" s="124"/>
      <c r="B8" s="107" t="s">
        <v>317</v>
      </c>
      <c r="C8" s="80"/>
      <c r="D8" s="62"/>
      <c r="E8" s="355"/>
      <c r="F8" s="57"/>
    </row>
    <row r="9" spans="1:6" ht="15" customHeight="1">
      <c r="A9" s="124"/>
      <c r="B9" s="107" t="s">
        <v>318</v>
      </c>
      <c r="C9" s="80"/>
      <c r="D9" s="62"/>
      <c r="E9" s="355"/>
      <c r="F9" s="57"/>
    </row>
    <row r="10" spans="1:6" ht="15" customHeight="1">
      <c r="A10" s="124"/>
      <c r="B10" s="107" t="s">
        <v>319</v>
      </c>
      <c r="C10" s="80"/>
      <c r="D10" s="62"/>
      <c r="E10" s="355"/>
      <c r="F10" s="57"/>
    </row>
    <row r="11" spans="1:6" ht="15" customHeight="1">
      <c r="A11" s="124"/>
      <c r="B11" s="107" t="s">
        <v>320</v>
      </c>
      <c r="C11" s="80"/>
      <c r="D11" s="62"/>
      <c r="E11" s="355"/>
      <c r="F11" s="57"/>
    </row>
    <row r="12" spans="1:6" ht="15" customHeight="1">
      <c r="A12" s="124"/>
      <c r="B12" s="107" t="s">
        <v>321</v>
      </c>
      <c r="C12" s="80"/>
      <c r="D12" s="62"/>
      <c r="E12" s="355"/>
      <c r="F12" s="57"/>
    </row>
    <row r="13" spans="1:6" ht="15" customHeight="1">
      <c r="A13" s="124"/>
      <c r="B13" s="107" t="s">
        <v>322</v>
      </c>
      <c r="C13" s="80"/>
      <c r="D13" s="62"/>
      <c r="E13" s="355"/>
      <c r="F13" s="57"/>
    </row>
    <row r="14" spans="1:6" ht="15" customHeight="1">
      <c r="A14" s="124"/>
      <c r="B14" s="107" t="s">
        <v>323</v>
      </c>
      <c r="C14" s="80"/>
      <c r="D14" s="62"/>
      <c r="E14" s="355"/>
      <c r="F14" s="57"/>
    </row>
    <row r="15" spans="1:6" ht="15" customHeight="1">
      <c r="A15" s="124"/>
      <c r="B15" s="107" t="s">
        <v>324</v>
      </c>
      <c r="C15" s="80"/>
      <c r="D15" s="62"/>
      <c r="E15" s="355"/>
      <c r="F15" s="57"/>
    </row>
    <row r="16" spans="1:6" ht="15" customHeight="1">
      <c r="A16" s="124"/>
      <c r="B16" s="107" t="s">
        <v>325</v>
      </c>
      <c r="C16" s="80"/>
      <c r="D16" s="62"/>
      <c r="E16" s="355"/>
      <c r="F16" s="57"/>
    </row>
    <row r="17" spans="1:6" ht="15" customHeight="1">
      <c r="A17" s="124"/>
      <c r="B17" s="107" t="s">
        <v>326</v>
      </c>
      <c r="C17" s="80"/>
      <c r="D17" s="62"/>
      <c r="E17" s="355"/>
      <c r="F17" s="57"/>
    </row>
    <row r="18" spans="1:6" ht="15" customHeight="1">
      <c r="A18" s="124"/>
      <c r="B18" s="107" t="s">
        <v>327</v>
      </c>
      <c r="C18" s="80"/>
      <c r="D18" s="62"/>
      <c r="E18" s="341"/>
      <c r="F18" s="63"/>
    </row>
    <row r="19" spans="1:6" ht="15" customHeight="1">
      <c r="A19" s="124"/>
      <c r="B19" s="107" t="s">
        <v>328</v>
      </c>
      <c r="C19" s="80" t="s">
        <v>329</v>
      </c>
      <c r="D19" s="62">
        <v>1</v>
      </c>
      <c r="E19" s="341">
        <v>0</v>
      </c>
      <c r="F19" s="63">
        <f>D19*E19</f>
        <v>0</v>
      </c>
    </row>
    <row r="20" spans="1:6" ht="15" customHeight="1">
      <c r="A20" s="124"/>
      <c r="B20" s="107"/>
      <c r="C20" s="80"/>
      <c r="D20" s="62"/>
      <c r="E20" s="341"/>
      <c r="F20" s="63"/>
    </row>
    <row r="21" spans="1:6" ht="15" customHeight="1">
      <c r="A21" s="124"/>
      <c r="B21" s="107"/>
      <c r="C21" s="80"/>
      <c r="D21" s="62"/>
      <c r="E21" s="341"/>
      <c r="F21" s="63"/>
    </row>
    <row r="22" spans="1:6" ht="15" customHeight="1">
      <c r="A22" s="124" t="s">
        <v>1</v>
      </c>
      <c r="B22" s="107" t="s">
        <v>330</v>
      </c>
      <c r="C22" s="80"/>
      <c r="D22" s="62"/>
      <c r="E22" s="355"/>
      <c r="F22" s="78"/>
    </row>
    <row r="23" spans="1:6" ht="15" customHeight="1">
      <c r="A23" s="124"/>
      <c r="B23" s="107" t="s">
        <v>668</v>
      </c>
      <c r="C23" s="80"/>
      <c r="D23" s="62"/>
      <c r="E23" s="355"/>
      <c r="F23" s="57"/>
    </row>
    <row r="24" spans="1:6" ht="15" customHeight="1">
      <c r="A24" s="124"/>
      <c r="B24" s="107" t="s">
        <v>331</v>
      </c>
      <c r="C24" s="80"/>
      <c r="D24" s="62"/>
      <c r="E24" s="355"/>
      <c r="F24" s="57"/>
    </row>
    <row r="25" spans="1:6" ht="15" customHeight="1">
      <c r="A25" s="124"/>
      <c r="B25" s="107" t="s">
        <v>332</v>
      </c>
      <c r="C25" s="80"/>
      <c r="D25" s="62"/>
      <c r="E25" s="355"/>
      <c r="F25" s="57"/>
    </row>
    <row r="26" spans="1:6" ht="15" customHeight="1">
      <c r="A26" s="124"/>
      <c r="B26" s="107" t="s">
        <v>333</v>
      </c>
      <c r="C26" s="80"/>
      <c r="D26" s="62"/>
      <c r="E26" s="355"/>
      <c r="F26" s="57"/>
    </row>
    <row r="27" spans="1:6" ht="15" customHeight="1">
      <c r="A27" s="124"/>
      <c r="B27" s="107" t="s">
        <v>334</v>
      </c>
      <c r="C27" s="80"/>
      <c r="D27" s="62"/>
      <c r="E27" s="355"/>
      <c r="F27" s="57"/>
    </row>
    <row r="28" spans="1:6" ht="15" customHeight="1">
      <c r="A28" s="124"/>
      <c r="B28" s="107" t="s">
        <v>335</v>
      </c>
      <c r="C28" s="80"/>
      <c r="D28" s="62"/>
      <c r="E28" s="355"/>
      <c r="F28" s="57"/>
    </row>
    <row r="29" spans="1:6" ht="15" customHeight="1">
      <c r="A29" s="124"/>
      <c r="B29" s="107" t="s">
        <v>336</v>
      </c>
      <c r="C29" s="80"/>
      <c r="D29" s="62"/>
      <c r="E29" s="355"/>
      <c r="F29" s="57"/>
    </row>
    <row r="30" spans="1:6" ht="15" customHeight="1">
      <c r="A30" s="124"/>
      <c r="B30" s="107" t="s">
        <v>337</v>
      </c>
      <c r="C30" s="80"/>
      <c r="D30" s="62"/>
      <c r="E30" s="355"/>
      <c r="F30" s="57"/>
    </row>
    <row r="31" spans="1:6" ht="15" customHeight="1">
      <c r="A31" s="124"/>
      <c r="B31" s="107" t="s">
        <v>667</v>
      </c>
      <c r="C31" s="80"/>
      <c r="D31" s="62"/>
      <c r="E31" s="355"/>
      <c r="F31" s="57"/>
    </row>
    <row r="32" spans="1:6" ht="15" customHeight="1">
      <c r="A32" s="124"/>
      <c r="B32" s="107" t="s">
        <v>338</v>
      </c>
      <c r="C32" s="80"/>
      <c r="D32" s="62"/>
      <c r="E32" s="355"/>
      <c r="F32" s="57"/>
    </row>
    <row r="33" spans="1:6" ht="15" customHeight="1">
      <c r="A33" s="124"/>
      <c r="B33" s="107" t="s">
        <v>339</v>
      </c>
      <c r="C33" s="80"/>
      <c r="D33" s="62"/>
      <c r="E33" s="355"/>
      <c r="F33" s="57"/>
    </row>
    <row r="34" spans="1:6" ht="15" customHeight="1">
      <c r="A34" s="124"/>
      <c r="B34" s="107" t="s">
        <v>340</v>
      </c>
      <c r="C34" s="80"/>
      <c r="D34" s="62"/>
      <c r="E34" s="355"/>
      <c r="F34" s="57"/>
    </row>
    <row r="35" spans="1:6" ht="15" customHeight="1">
      <c r="A35" s="124"/>
      <c r="B35" s="107" t="s">
        <v>341</v>
      </c>
      <c r="C35" s="80" t="s">
        <v>329</v>
      </c>
      <c r="D35" s="62">
        <v>2</v>
      </c>
      <c r="E35" s="341">
        <v>0</v>
      </c>
      <c r="F35" s="63">
        <f>D35*E35</f>
        <v>0</v>
      </c>
    </row>
    <row r="36" spans="1:6" ht="15" customHeight="1">
      <c r="A36" s="124"/>
      <c r="B36" s="107"/>
      <c r="C36" s="80"/>
      <c r="D36" s="62"/>
      <c r="E36" s="341"/>
      <c r="F36" s="63"/>
    </row>
    <row r="37" spans="1:6" ht="15" customHeight="1">
      <c r="A37" s="124"/>
      <c r="B37" s="107"/>
      <c r="C37" s="80"/>
      <c r="D37" s="62"/>
      <c r="E37" s="341"/>
      <c r="F37" s="63"/>
    </row>
    <row r="38" spans="1:6" ht="28.5" customHeight="1">
      <c r="A38" s="124" t="s">
        <v>2</v>
      </c>
      <c r="B38" s="74" t="s">
        <v>669</v>
      </c>
      <c r="C38" s="80"/>
      <c r="D38" s="62"/>
      <c r="E38" s="341"/>
      <c r="F38" s="63"/>
    </row>
    <row r="39" spans="1:6" ht="15" customHeight="1">
      <c r="A39" s="124"/>
      <c r="B39" s="107" t="s">
        <v>342</v>
      </c>
      <c r="C39" s="80"/>
      <c r="D39" s="62"/>
      <c r="E39" s="341"/>
      <c r="F39" s="63"/>
    </row>
    <row r="40" spans="1:6" ht="15" customHeight="1">
      <c r="A40" s="124"/>
      <c r="B40" s="107" t="s">
        <v>343</v>
      </c>
      <c r="C40" s="80"/>
      <c r="D40" s="62"/>
      <c r="E40" s="341"/>
      <c r="F40" s="63"/>
    </row>
    <row r="41" spans="1:6" ht="15" customHeight="1">
      <c r="A41" s="124"/>
      <c r="B41" s="107" t="s">
        <v>344</v>
      </c>
      <c r="C41" s="80"/>
      <c r="D41" s="62"/>
      <c r="E41" s="341"/>
      <c r="F41" s="63"/>
    </row>
    <row r="42" spans="1:6" ht="15" customHeight="1">
      <c r="A42" s="124"/>
      <c r="B42" s="107" t="s">
        <v>345</v>
      </c>
      <c r="C42" s="80"/>
      <c r="D42" s="62"/>
      <c r="E42" s="341"/>
      <c r="F42" s="63"/>
    </row>
    <row r="43" spans="1:6" ht="15" customHeight="1">
      <c r="A43" s="124"/>
      <c r="B43" s="107" t="s">
        <v>346</v>
      </c>
      <c r="C43" s="80"/>
      <c r="D43" s="62"/>
      <c r="E43" s="341"/>
      <c r="F43" s="63"/>
    </row>
    <row r="44" spans="1:6" ht="15" customHeight="1">
      <c r="A44" s="124"/>
      <c r="B44" s="107" t="s">
        <v>347</v>
      </c>
      <c r="C44" s="80"/>
      <c r="D44" s="62"/>
      <c r="E44" s="341"/>
      <c r="F44" s="63"/>
    </row>
    <row r="45" spans="1:6" ht="15" customHeight="1">
      <c r="A45" s="124"/>
      <c r="B45" s="107" t="s">
        <v>348</v>
      </c>
      <c r="C45" s="80"/>
      <c r="D45" s="62"/>
      <c r="E45" s="341"/>
      <c r="F45" s="63"/>
    </row>
    <row r="46" spans="1:6" ht="15" customHeight="1">
      <c r="A46" s="124"/>
      <c r="B46" s="107" t="s">
        <v>349</v>
      </c>
      <c r="C46" s="80"/>
      <c r="D46" s="62"/>
      <c r="E46" s="341"/>
      <c r="F46" s="63"/>
    </row>
    <row r="47" spans="1:6" ht="15" customHeight="1">
      <c r="A47" s="124"/>
      <c r="B47" s="107" t="s">
        <v>678</v>
      </c>
      <c r="C47" s="80"/>
      <c r="D47" s="62"/>
      <c r="E47" s="341"/>
      <c r="F47" s="63"/>
    </row>
    <row r="48" spans="1:6" ht="15" customHeight="1">
      <c r="A48" s="124"/>
      <c r="B48" s="107" t="s">
        <v>350</v>
      </c>
      <c r="C48" s="80"/>
      <c r="D48" s="62"/>
      <c r="E48" s="341"/>
      <c r="F48" s="63"/>
    </row>
    <row r="49" spans="1:6" ht="15" customHeight="1">
      <c r="A49" s="124"/>
      <c r="B49" s="107" t="s">
        <v>351</v>
      </c>
      <c r="C49" s="80"/>
      <c r="D49" s="62"/>
      <c r="E49" s="341"/>
      <c r="F49" s="63"/>
    </row>
    <row r="50" spans="1:6" ht="15" customHeight="1">
      <c r="A50" s="124"/>
      <c r="B50" s="107" t="s">
        <v>352</v>
      </c>
      <c r="C50" s="80" t="s">
        <v>329</v>
      </c>
      <c r="D50" s="62">
        <v>2</v>
      </c>
      <c r="E50" s="341">
        <v>0</v>
      </c>
      <c r="F50" s="63">
        <f>D50*E50</f>
        <v>0</v>
      </c>
    </row>
    <row r="51" spans="1:6" ht="15" customHeight="1">
      <c r="A51" s="124"/>
      <c r="B51" s="107"/>
      <c r="C51" s="80"/>
      <c r="D51" s="62"/>
      <c r="E51" s="341"/>
      <c r="F51" s="63"/>
    </row>
    <row r="52" spans="1:6" ht="15" customHeight="1">
      <c r="A52" s="124"/>
      <c r="B52" s="107"/>
      <c r="C52" s="80"/>
      <c r="D52" s="62"/>
      <c r="E52" s="341"/>
      <c r="F52" s="63"/>
    </row>
    <row r="53" spans="1:6" ht="15" customHeight="1">
      <c r="A53" s="124" t="s">
        <v>3</v>
      </c>
      <c r="B53" s="107" t="s">
        <v>670</v>
      </c>
      <c r="C53" s="57"/>
      <c r="D53" s="57"/>
      <c r="E53" s="355"/>
      <c r="F53" s="57"/>
    </row>
    <row r="54" spans="1:6" ht="15" customHeight="1">
      <c r="A54" s="124"/>
      <c r="B54" s="107" t="s">
        <v>353</v>
      </c>
      <c r="C54" s="57"/>
      <c r="D54" s="57"/>
      <c r="E54" s="355"/>
      <c r="F54" s="57"/>
    </row>
    <row r="55" spans="1:6" ht="15" customHeight="1">
      <c r="A55" s="124"/>
      <c r="B55" s="107" t="s">
        <v>354</v>
      </c>
      <c r="C55" s="57"/>
      <c r="D55" s="57"/>
      <c r="E55" s="355"/>
      <c r="F55" s="57"/>
    </row>
    <row r="56" spans="1:6" ht="15" customHeight="1">
      <c r="A56" s="124"/>
      <c r="B56" s="107" t="s">
        <v>355</v>
      </c>
      <c r="C56" s="57"/>
      <c r="D56" s="57"/>
      <c r="E56" s="355"/>
      <c r="F56" s="57"/>
    </row>
    <row r="57" spans="1:6" ht="15" customHeight="1">
      <c r="A57" s="124"/>
      <c r="B57" s="107" t="s">
        <v>356</v>
      </c>
      <c r="C57" s="57"/>
      <c r="D57" s="57"/>
      <c r="E57" s="355"/>
      <c r="F57" s="57"/>
    </row>
    <row r="58" spans="1:6" ht="15" customHeight="1">
      <c r="A58" s="124"/>
      <c r="B58" s="107" t="s">
        <v>357</v>
      </c>
      <c r="C58" s="80"/>
      <c r="D58" s="55"/>
      <c r="E58" s="355"/>
      <c r="F58" s="57"/>
    </row>
    <row r="59" spans="1:6" ht="15" customHeight="1">
      <c r="A59" s="124"/>
      <c r="B59" s="107" t="s">
        <v>358</v>
      </c>
      <c r="C59" s="57"/>
      <c r="D59" s="57"/>
      <c r="E59" s="355"/>
      <c r="F59" s="57"/>
    </row>
    <row r="60" spans="1:6" ht="15" customHeight="1">
      <c r="A60" s="124"/>
      <c r="B60" s="107" t="s">
        <v>359</v>
      </c>
      <c r="C60" s="57"/>
      <c r="D60" s="57"/>
      <c r="E60" s="355"/>
      <c r="F60" s="57"/>
    </row>
    <row r="61" spans="1:6" ht="15" customHeight="1">
      <c r="A61" s="124"/>
      <c r="B61" s="107" t="s">
        <v>360</v>
      </c>
      <c r="C61" s="80" t="s">
        <v>329</v>
      </c>
      <c r="D61" s="62">
        <v>1</v>
      </c>
      <c r="E61" s="341">
        <v>0</v>
      </c>
      <c r="F61" s="63">
        <f>D61*E61</f>
        <v>0</v>
      </c>
    </row>
    <row r="62" spans="1:6" ht="15" customHeight="1">
      <c r="A62" s="124"/>
      <c r="B62" s="107"/>
      <c r="C62" s="80"/>
      <c r="D62" s="62"/>
      <c r="E62" s="341"/>
      <c r="F62" s="63"/>
    </row>
    <row r="63" spans="1:6" ht="15" customHeight="1">
      <c r="A63" s="124"/>
      <c r="B63" s="107"/>
      <c r="C63" s="80"/>
      <c r="D63" s="62"/>
      <c r="E63" s="341"/>
      <c r="F63" s="63"/>
    </row>
    <row r="64" spans="1:6" ht="15" customHeight="1">
      <c r="A64" s="124" t="s">
        <v>4</v>
      </c>
      <c r="B64" s="107" t="s">
        <v>361</v>
      </c>
      <c r="C64" s="86"/>
      <c r="D64" s="92"/>
      <c r="E64" s="345"/>
      <c r="F64" s="76"/>
    </row>
    <row r="65" spans="1:6" ht="15" customHeight="1">
      <c r="A65" s="124"/>
      <c r="B65" s="107" t="s">
        <v>671</v>
      </c>
      <c r="C65" s="86"/>
      <c r="D65" s="92"/>
      <c r="E65" s="345"/>
      <c r="F65" s="76"/>
    </row>
    <row r="66" spans="1:6" ht="15" customHeight="1">
      <c r="A66" s="124"/>
      <c r="B66" s="107" t="s">
        <v>674</v>
      </c>
      <c r="C66" s="80" t="s">
        <v>329</v>
      </c>
      <c r="D66" s="62">
        <v>2</v>
      </c>
      <c r="E66" s="341">
        <v>0</v>
      </c>
      <c r="F66" s="63">
        <f>D66*E66</f>
        <v>0</v>
      </c>
    </row>
    <row r="67" spans="1:6" ht="15" customHeight="1">
      <c r="A67" s="124"/>
      <c r="B67" s="107"/>
      <c r="C67" s="80"/>
      <c r="D67" s="62"/>
      <c r="E67" s="341"/>
      <c r="F67" s="63"/>
    </row>
    <row r="68" spans="1:6" ht="15" customHeight="1">
      <c r="A68" s="124"/>
      <c r="B68" s="107"/>
      <c r="C68" s="80"/>
      <c r="D68" s="62"/>
      <c r="E68" s="341"/>
      <c r="F68" s="63"/>
    </row>
    <row r="69" spans="1:6" ht="15" customHeight="1">
      <c r="A69" s="124" t="s">
        <v>5</v>
      </c>
      <c r="B69" s="107" t="s">
        <v>677</v>
      </c>
      <c r="C69" s="80"/>
      <c r="D69" s="62"/>
      <c r="E69" s="345"/>
      <c r="F69" s="57"/>
    </row>
    <row r="70" spans="1:6" ht="15" customHeight="1">
      <c r="A70" s="124"/>
      <c r="B70" s="107" t="s">
        <v>674</v>
      </c>
      <c r="C70" s="80" t="s">
        <v>329</v>
      </c>
      <c r="D70" s="62">
        <v>2</v>
      </c>
      <c r="E70" s="341">
        <v>0</v>
      </c>
      <c r="F70" s="63">
        <f>D70*E70</f>
        <v>0</v>
      </c>
    </row>
    <row r="71" spans="1:6" ht="15" customHeight="1">
      <c r="A71" s="124"/>
      <c r="B71" s="107"/>
      <c r="C71" s="80"/>
      <c r="D71" s="62"/>
      <c r="E71" s="345"/>
      <c r="F71" s="57"/>
    </row>
    <row r="72" spans="1:6" ht="15" customHeight="1">
      <c r="A72" s="124"/>
      <c r="B72" s="107"/>
      <c r="C72" s="86"/>
      <c r="D72" s="92"/>
      <c r="E72" s="345"/>
      <c r="F72" s="57"/>
    </row>
    <row r="73" spans="1:6" ht="15" customHeight="1">
      <c r="A73" s="124" t="s">
        <v>6</v>
      </c>
      <c r="B73" s="107" t="s">
        <v>675</v>
      </c>
      <c r="C73" s="80"/>
      <c r="D73" s="62"/>
      <c r="E73" s="345"/>
      <c r="F73" s="57"/>
    </row>
    <row r="74" spans="1:6" ht="15" customHeight="1">
      <c r="A74" s="124"/>
      <c r="B74" s="107" t="s">
        <v>674</v>
      </c>
      <c r="C74" s="80" t="s">
        <v>329</v>
      </c>
      <c r="D74" s="62">
        <v>2</v>
      </c>
      <c r="E74" s="341">
        <v>0</v>
      </c>
      <c r="F74" s="63">
        <f>D74*E74</f>
        <v>0</v>
      </c>
    </row>
    <row r="75" spans="1:6" ht="15" customHeight="1">
      <c r="A75" s="124"/>
      <c r="B75" s="107"/>
      <c r="C75" s="80"/>
      <c r="D75" s="62"/>
      <c r="E75" s="345"/>
      <c r="F75" s="57"/>
    </row>
    <row r="76" spans="1:6" ht="15" customHeight="1">
      <c r="A76" s="124"/>
      <c r="B76" s="107"/>
      <c r="C76" s="80"/>
      <c r="D76" s="62"/>
      <c r="E76" s="345"/>
      <c r="F76" s="57"/>
    </row>
    <row r="77" spans="1:6" ht="15" customHeight="1">
      <c r="A77" s="124" t="s">
        <v>7</v>
      </c>
      <c r="B77" s="107" t="s">
        <v>676</v>
      </c>
      <c r="C77" s="80"/>
      <c r="D77" s="62"/>
      <c r="E77" s="345"/>
      <c r="F77" s="57"/>
    </row>
    <row r="78" spans="1:6" ht="15" customHeight="1">
      <c r="A78" s="124"/>
      <c r="B78" s="107" t="s">
        <v>674</v>
      </c>
      <c r="C78" s="80" t="s">
        <v>329</v>
      </c>
      <c r="D78" s="62">
        <v>2</v>
      </c>
      <c r="E78" s="341">
        <v>0</v>
      </c>
      <c r="F78" s="63">
        <f>D78*E78</f>
        <v>0</v>
      </c>
    </row>
    <row r="79" spans="1:6" ht="15" customHeight="1">
      <c r="A79" s="124"/>
      <c r="B79" s="107"/>
      <c r="C79" s="80"/>
      <c r="D79" s="62"/>
      <c r="E79" s="345"/>
      <c r="F79" s="57"/>
    </row>
    <row r="80" spans="1:6" ht="15" customHeight="1">
      <c r="A80" s="124"/>
      <c r="B80" s="107"/>
      <c r="C80" s="86"/>
      <c r="D80" s="92"/>
      <c r="E80" s="345"/>
      <c r="F80" s="78"/>
    </row>
    <row r="81" spans="1:6" ht="15" customHeight="1">
      <c r="A81" s="124" t="s">
        <v>8</v>
      </c>
      <c r="B81" s="107" t="s">
        <v>672</v>
      </c>
      <c r="C81" s="80"/>
      <c r="D81" s="62"/>
      <c r="E81" s="345"/>
      <c r="F81" s="78"/>
    </row>
    <row r="82" spans="1:6" ht="15" customHeight="1">
      <c r="A82" s="124"/>
      <c r="B82" s="107" t="s">
        <v>673</v>
      </c>
      <c r="C82" s="80" t="s">
        <v>329</v>
      </c>
      <c r="D82" s="62">
        <v>2</v>
      </c>
      <c r="E82" s="341">
        <v>0</v>
      </c>
      <c r="F82" s="63">
        <f>D82*E82</f>
        <v>0</v>
      </c>
    </row>
    <row r="83" spans="1:6" ht="15" customHeight="1">
      <c r="A83" s="124"/>
      <c r="B83" s="107"/>
      <c r="C83" s="86"/>
      <c r="D83" s="92"/>
      <c r="E83" s="345"/>
      <c r="F83" s="78"/>
    </row>
    <row r="84" spans="1:6" ht="15" customHeight="1">
      <c r="A84" s="124"/>
      <c r="B84" s="107"/>
      <c r="C84" s="86"/>
      <c r="D84" s="92"/>
      <c r="E84" s="345"/>
      <c r="F84" s="78"/>
    </row>
    <row r="85" spans="1:6" ht="15" customHeight="1">
      <c r="A85" s="124" t="s">
        <v>9</v>
      </c>
      <c r="B85" s="107" t="s">
        <v>362</v>
      </c>
      <c r="C85" s="80"/>
      <c r="D85" s="62"/>
      <c r="E85" s="355"/>
      <c r="F85" s="78"/>
    </row>
    <row r="86" spans="1:6" ht="15" customHeight="1">
      <c r="A86" s="124"/>
      <c r="B86" s="107" t="s">
        <v>363</v>
      </c>
      <c r="C86" s="80"/>
      <c r="D86" s="62"/>
      <c r="E86" s="351"/>
      <c r="F86" s="78"/>
    </row>
    <row r="87" spans="1:6" ht="15" customHeight="1">
      <c r="A87" s="124"/>
      <c r="B87" s="107" t="s">
        <v>364</v>
      </c>
      <c r="C87" s="80"/>
      <c r="D87" s="62"/>
      <c r="E87" s="351"/>
      <c r="F87" s="78"/>
    </row>
    <row r="88" spans="1:6" ht="15" customHeight="1">
      <c r="A88" s="124"/>
      <c r="B88" s="107" t="s">
        <v>365</v>
      </c>
      <c r="C88" s="80"/>
      <c r="D88" s="62"/>
      <c r="E88" s="351"/>
      <c r="F88" s="78"/>
    </row>
    <row r="89" spans="1:6" ht="15" customHeight="1">
      <c r="A89" s="124"/>
      <c r="B89" s="107" t="s">
        <v>366</v>
      </c>
      <c r="C89" s="80" t="s">
        <v>329</v>
      </c>
      <c r="D89" s="62">
        <v>1</v>
      </c>
      <c r="E89" s="341">
        <v>0</v>
      </c>
      <c r="F89" s="63">
        <f>D89*E89</f>
        <v>0</v>
      </c>
    </row>
    <row r="90" spans="1:6" ht="15" customHeight="1">
      <c r="A90" s="124"/>
      <c r="B90" s="107"/>
      <c r="C90" s="86"/>
      <c r="D90" s="92"/>
      <c r="E90" s="345"/>
      <c r="F90" s="78"/>
    </row>
    <row r="91" spans="1:6" ht="15" customHeight="1">
      <c r="A91" s="124"/>
      <c r="B91" s="107"/>
      <c r="C91" s="86"/>
      <c r="D91" s="92"/>
      <c r="E91" s="345"/>
      <c r="F91" s="78"/>
    </row>
    <row r="92" spans="1:6" ht="15" customHeight="1">
      <c r="A92" s="124" t="s">
        <v>10</v>
      </c>
      <c r="B92" s="107" t="s">
        <v>367</v>
      </c>
      <c r="C92" s="57"/>
      <c r="D92" s="57"/>
      <c r="E92" s="351"/>
      <c r="F92" s="94"/>
    </row>
    <row r="93" spans="1:6" ht="15" customHeight="1">
      <c r="A93" s="124"/>
      <c r="B93" s="107" t="s">
        <v>368</v>
      </c>
      <c r="C93" s="57"/>
      <c r="D93" s="57"/>
      <c r="E93" s="351"/>
      <c r="F93" s="94"/>
    </row>
    <row r="94" spans="1:6" ht="15" customHeight="1">
      <c r="A94" s="124"/>
      <c r="B94" s="107" t="s">
        <v>369</v>
      </c>
      <c r="C94" s="57"/>
      <c r="D94" s="57"/>
      <c r="E94" s="351"/>
      <c r="F94" s="94"/>
    </row>
    <row r="95" spans="1:6" ht="15" customHeight="1">
      <c r="A95" s="124"/>
      <c r="B95" s="107" t="s">
        <v>370</v>
      </c>
      <c r="C95" s="80" t="s">
        <v>329</v>
      </c>
      <c r="D95" s="62">
        <v>2</v>
      </c>
      <c r="E95" s="341">
        <v>0</v>
      </c>
      <c r="F95" s="63">
        <f>D95*E95</f>
        <v>0</v>
      </c>
    </row>
    <row r="96" spans="1:6" ht="15" customHeight="1">
      <c r="A96" s="142"/>
      <c r="B96" s="112"/>
      <c r="C96" s="82"/>
      <c r="D96" s="76"/>
      <c r="E96" s="352"/>
      <c r="F96" s="76"/>
    </row>
    <row r="97" spans="1:6" ht="15" customHeight="1">
      <c r="A97" s="142"/>
      <c r="B97" s="112"/>
      <c r="C97" s="82"/>
      <c r="D97" s="76"/>
      <c r="E97" s="352"/>
      <c r="F97" s="94"/>
    </row>
    <row r="98" spans="1:6" ht="15" customHeight="1">
      <c r="A98" s="124" t="s">
        <v>11</v>
      </c>
      <c r="B98" s="107" t="s">
        <v>371</v>
      </c>
      <c r="C98" s="57"/>
      <c r="D98" s="62"/>
      <c r="E98" s="351"/>
      <c r="F98" s="57"/>
    </row>
    <row r="99" spans="1:6" ht="15" customHeight="1">
      <c r="A99" s="124"/>
      <c r="B99" s="107" t="s">
        <v>372</v>
      </c>
      <c r="C99" s="80" t="s">
        <v>329</v>
      </c>
      <c r="D99" s="62">
        <v>3</v>
      </c>
      <c r="E99" s="341">
        <v>0</v>
      </c>
      <c r="F99" s="63">
        <f>D99*E99</f>
        <v>0</v>
      </c>
    </row>
    <row r="100" spans="1:6" ht="15" customHeight="1">
      <c r="A100" s="124"/>
      <c r="B100" s="107"/>
      <c r="C100" s="80"/>
      <c r="D100" s="62"/>
      <c r="E100" s="341"/>
      <c r="F100" s="63"/>
    </row>
    <row r="101" spans="1:6" ht="15" customHeight="1">
      <c r="A101" s="124"/>
      <c r="B101" s="107"/>
      <c r="C101" s="80"/>
      <c r="D101" s="62"/>
      <c r="E101" s="341"/>
      <c r="F101" s="63"/>
    </row>
    <row r="102" spans="1:6" ht="15" customHeight="1">
      <c r="A102" s="124" t="s">
        <v>12</v>
      </c>
      <c r="B102" s="107" t="s">
        <v>218</v>
      </c>
      <c r="C102" s="57"/>
      <c r="D102" s="92"/>
      <c r="E102" s="345"/>
      <c r="F102" s="78"/>
    </row>
    <row r="103" spans="1:6" ht="15" customHeight="1">
      <c r="A103" s="124"/>
      <c r="B103" s="107" t="s">
        <v>219</v>
      </c>
      <c r="C103" s="57"/>
      <c r="D103" s="92"/>
      <c r="E103" s="345"/>
      <c r="F103" s="78"/>
    </row>
    <row r="104" spans="1:6" ht="15" customHeight="1">
      <c r="A104" s="124"/>
      <c r="B104" s="107" t="s">
        <v>373</v>
      </c>
      <c r="C104" s="57"/>
      <c r="D104" s="92"/>
      <c r="E104" s="345"/>
      <c r="F104" s="78"/>
    </row>
    <row r="105" spans="1:6" ht="15" customHeight="1">
      <c r="A105" s="124"/>
      <c r="B105" s="107" t="s">
        <v>374</v>
      </c>
      <c r="C105" s="57"/>
      <c r="D105" s="92"/>
      <c r="E105" s="345"/>
      <c r="F105" s="78"/>
    </row>
    <row r="106" spans="1:6" ht="15" customHeight="1">
      <c r="A106" s="124"/>
      <c r="B106" s="107" t="s">
        <v>375</v>
      </c>
      <c r="C106" s="57"/>
      <c r="D106" s="92"/>
      <c r="E106" s="345"/>
      <c r="F106" s="78"/>
    </row>
    <row r="107" spans="1:6" ht="15" customHeight="1">
      <c r="A107" s="124"/>
      <c r="B107" s="107" t="s">
        <v>376</v>
      </c>
      <c r="C107" s="57"/>
      <c r="D107" s="92"/>
      <c r="E107" s="345"/>
      <c r="F107" s="78"/>
    </row>
    <row r="108" spans="1:6" ht="15" customHeight="1">
      <c r="A108" s="124"/>
      <c r="B108" s="107" t="s">
        <v>377</v>
      </c>
      <c r="C108" s="80" t="s">
        <v>378</v>
      </c>
      <c r="D108" s="62">
        <v>22</v>
      </c>
      <c r="E108" s="341">
        <v>0</v>
      </c>
      <c r="F108" s="63">
        <f>D108*E108</f>
        <v>0</v>
      </c>
    </row>
    <row r="109" spans="1:6" ht="15" customHeight="1">
      <c r="A109" s="124"/>
      <c r="B109" s="107" t="s">
        <v>379</v>
      </c>
      <c r="C109" s="80" t="s">
        <v>378</v>
      </c>
      <c r="D109" s="62">
        <v>12</v>
      </c>
      <c r="E109" s="341">
        <v>0</v>
      </c>
      <c r="F109" s="63">
        <f>D109*E109</f>
        <v>0</v>
      </c>
    </row>
    <row r="110" spans="1:6" ht="15" customHeight="1">
      <c r="A110" s="124"/>
      <c r="B110" s="107"/>
      <c r="C110" s="80"/>
      <c r="D110" s="62"/>
      <c r="E110" s="341"/>
      <c r="F110" s="63"/>
    </row>
    <row r="111" spans="1:6" ht="15" customHeight="1">
      <c r="A111" s="124"/>
      <c r="B111" s="107"/>
      <c r="C111" s="80"/>
      <c r="D111" s="62"/>
      <c r="E111" s="345"/>
      <c r="F111" s="76"/>
    </row>
    <row r="112" spans="1:6" ht="15" customHeight="1">
      <c r="A112" s="124" t="s">
        <v>16</v>
      </c>
      <c r="B112" s="107" t="s">
        <v>380</v>
      </c>
      <c r="C112" s="57"/>
      <c r="D112" s="92"/>
      <c r="E112" s="345"/>
      <c r="F112" s="57"/>
    </row>
    <row r="113" spans="1:6" ht="15" customHeight="1">
      <c r="A113" s="124"/>
      <c r="B113" s="107" t="s">
        <v>381</v>
      </c>
      <c r="C113" s="57"/>
      <c r="D113" s="92"/>
      <c r="E113" s="345"/>
      <c r="F113" s="57"/>
    </row>
    <row r="114" spans="1:6" ht="15" customHeight="1">
      <c r="A114" s="124"/>
      <c r="B114" s="107" t="s">
        <v>382</v>
      </c>
      <c r="C114" s="57"/>
      <c r="D114" s="92"/>
      <c r="E114" s="345"/>
      <c r="F114" s="57"/>
    </row>
    <row r="115" spans="1:6" ht="15" customHeight="1">
      <c r="A115" s="124"/>
      <c r="B115" s="107" t="s">
        <v>383</v>
      </c>
      <c r="C115" s="57"/>
      <c r="D115" s="92"/>
      <c r="E115" s="345"/>
      <c r="F115" s="57"/>
    </row>
    <row r="116" spans="1:6" ht="15" customHeight="1">
      <c r="A116" s="124"/>
      <c r="B116" s="107" t="s">
        <v>384</v>
      </c>
      <c r="C116" s="80" t="s">
        <v>192</v>
      </c>
      <c r="D116" s="62">
        <v>15</v>
      </c>
      <c r="E116" s="341">
        <v>0</v>
      </c>
      <c r="F116" s="63">
        <f>D116*E116</f>
        <v>0</v>
      </c>
    </row>
    <row r="117" spans="1:6" ht="15" customHeight="1">
      <c r="A117" s="124"/>
      <c r="B117" s="107" t="s">
        <v>385</v>
      </c>
      <c r="C117" s="80" t="s">
        <v>192</v>
      </c>
      <c r="D117" s="62">
        <v>8</v>
      </c>
      <c r="E117" s="341">
        <v>0</v>
      </c>
      <c r="F117" s="63">
        <f>D117*E117</f>
        <v>0</v>
      </c>
    </row>
    <row r="118" spans="1:6" ht="15" customHeight="1">
      <c r="A118" s="124"/>
      <c r="B118" s="107" t="s">
        <v>386</v>
      </c>
      <c r="C118" s="80" t="s">
        <v>192</v>
      </c>
      <c r="D118" s="62">
        <v>5</v>
      </c>
      <c r="E118" s="341">
        <v>0</v>
      </c>
      <c r="F118" s="63">
        <f>D118*E118</f>
        <v>0</v>
      </c>
    </row>
    <row r="119" spans="1:6" ht="15" customHeight="1">
      <c r="A119" s="124"/>
      <c r="B119" s="107"/>
      <c r="C119" s="80"/>
      <c r="D119" s="62"/>
      <c r="E119" s="341"/>
      <c r="F119" s="63"/>
    </row>
    <row r="120" spans="1:6" ht="15" customHeight="1">
      <c r="A120" s="124"/>
      <c r="B120" s="107"/>
      <c r="C120" s="80"/>
      <c r="D120" s="62"/>
      <c r="E120" s="341"/>
      <c r="F120" s="63"/>
    </row>
    <row r="121" spans="1:6" ht="15" customHeight="1">
      <c r="A121" s="124" t="s">
        <v>64</v>
      </c>
      <c r="B121" s="107" t="s">
        <v>387</v>
      </c>
      <c r="C121" s="57"/>
      <c r="D121" s="92"/>
      <c r="E121" s="345"/>
      <c r="F121" s="78"/>
    </row>
    <row r="122" spans="1:6" ht="15" customHeight="1">
      <c r="A122" s="124"/>
      <c r="B122" s="107" t="s">
        <v>388</v>
      </c>
      <c r="C122" s="80" t="s">
        <v>192</v>
      </c>
      <c r="D122" s="62">
        <v>8</v>
      </c>
      <c r="E122" s="341">
        <v>0</v>
      </c>
      <c r="F122" s="63">
        <f>D122*E122</f>
        <v>0</v>
      </c>
    </row>
    <row r="123" spans="1:6" ht="15" customHeight="1">
      <c r="A123" s="124"/>
      <c r="B123" s="107" t="s">
        <v>385</v>
      </c>
      <c r="C123" s="80" t="s">
        <v>192</v>
      </c>
      <c r="D123" s="62">
        <v>8</v>
      </c>
      <c r="E123" s="341">
        <v>0</v>
      </c>
      <c r="F123" s="63">
        <f>D123*E123</f>
        <v>0</v>
      </c>
    </row>
    <row r="124" spans="1:6" ht="15" customHeight="1">
      <c r="A124" s="124"/>
      <c r="B124" s="107"/>
      <c r="C124" s="80"/>
      <c r="D124" s="62"/>
      <c r="E124" s="341"/>
      <c r="F124" s="63"/>
    </row>
    <row r="125" spans="1:6" ht="15" customHeight="1">
      <c r="A125" s="124"/>
      <c r="B125" s="107"/>
      <c r="C125" s="80"/>
      <c r="D125" s="62"/>
      <c r="E125" s="345"/>
      <c r="F125" s="78"/>
    </row>
    <row r="126" spans="1:6" ht="15" customHeight="1">
      <c r="A126" s="124" t="s">
        <v>65</v>
      </c>
      <c r="B126" s="107" t="s">
        <v>389</v>
      </c>
      <c r="C126" s="57"/>
      <c r="D126" s="92"/>
      <c r="E126" s="345"/>
      <c r="F126" s="78"/>
    </row>
    <row r="127" spans="1:6" ht="15" customHeight="1">
      <c r="A127" s="124"/>
      <c r="B127" s="107" t="s">
        <v>388</v>
      </c>
      <c r="C127" s="80" t="s">
        <v>13</v>
      </c>
      <c r="D127" s="62">
        <v>1</v>
      </c>
      <c r="E127" s="341">
        <v>0</v>
      </c>
      <c r="F127" s="63">
        <f>D127*E127</f>
        <v>0</v>
      </c>
    </row>
    <row r="128" spans="1:6" ht="15" customHeight="1">
      <c r="A128" s="124"/>
      <c r="B128" s="107" t="s">
        <v>385</v>
      </c>
      <c r="C128" s="80" t="s">
        <v>13</v>
      </c>
      <c r="D128" s="62">
        <v>1</v>
      </c>
      <c r="E128" s="341">
        <v>0</v>
      </c>
      <c r="F128" s="63">
        <f>D128*E128</f>
        <v>0</v>
      </c>
    </row>
    <row r="129" spans="1:6" ht="15" customHeight="1">
      <c r="A129" s="124"/>
      <c r="B129" s="107"/>
      <c r="C129" s="80"/>
      <c r="D129" s="62"/>
      <c r="E129" s="345"/>
      <c r="F129" s="76"/>
    </row>
    <row r="130" spans="1:6" ht="15" customHeight="1">
      <c r="A130" s="124"/>
      <c r="B130" s="107"/>
      <c r="C130" s="80"/>
      <c r="D130" s="62"/>
      <c r="E130" s="345"/>
      <c r="F130" s="76"/>
    </row>
    <row r="131" spans="1:6" ht="15" customHeight="1">
      <c r="A131" s="124" t="s">
        <v>66</v>
      </c>
      <c r="B131" s="107" t="s">
        <v>390</v>
      </c>
      <c r="C131" s="86" t="s">
        <v>472</v>
      </c>
      <c r="D131" s="92">
        <v>1</v>
      </c>
      <c r="E131" s="341">
        <v>0</v>
      </c>
      <c r="F131" s="63">
        <f>D131*E131</f>
        <v>0</v>
      </c>
    </row>
    <row r="132" spans="1:6" ht="15" customHeight="1">
      <c r="A132" s="124"/>
      <c r="B132" s="74"/>
      <c r="C132" s="86"/>
      <c r="D132" s="92"/>
      <c r="E132" s="345"/>
      <c r="F132" s="76"/>
    </row>
    <row r="133" spans="1:6" ht="15" customHeight="1">
      <c r="A133" s="124"/>
      <c r="B133" s="74"/>
      <c r="C133" s="86"/>
      <c r="D133" s="92"/>
      <c r="E133" s="345"/>
      <c r="F133" s="76"/>
    </row>
    <row r="134" spans="1:6" ht="15" customHeight="1">
      <c r="A134" s="124" t="s">
        <v>109</v>
      </c>
      <c r="B134" s="107" t="s">
        <v>391</v>
      </c>
      <c r="C134" s="86"/>
      <c r="D134" s="92"/>
      <c r="E134" s="345"/>
      <c r="F134" s="76"/>
    </row>
    <row r="135" spans="1:6" ht="15" customHeight="1">
      <c r="A135" s="124"/>
      <c r="B135" s="107" t="s">
        <v>392</v>
      </c>
      <c r="C135" s="86"/>
      <c r="D135" s="92"/>
      <c r="E135" s="345"/>
      <c r="F135" s="76"/>
    </row>
    <row r="136" spans="1:6" ht="15" customHeight="1">
      <c r="A136" s="124"/>
      <c r="B136" s="107" t="s">
        <v>393</v>
      </c>
      <c r="C136" s="86" t="s">
        <v>15</v>
      </c>
      <c r="D136" s="92">
        <v>1</v>
      </c>
      <c r="E136" s="341">
        <v>0</v>
      </c>
      <c r="F136" s="63">
        <f>D136*E136</f>
        <v>0</v>
      </c>
    </row>
    <row r="137" spans="1:6" ht="15" customHeight="1">
      <c r="A137" s="124"/>
      <c r="B137" s="107"/>
      <c r="C137" s="86"/>
      <c r="D137" s="92"/>
      <c r="E137" s="341"/>
      <c r="F137" s="63"/>
    </row>
    <row r="138" spans="1:6" ht="15" customHeight="1" thickBot="1">
      <c r="A138" s="124"/>
      <c r="B138" s="116"/>
      <c r="C138" s="84"/>
      <c r="D138" s="114"/>
      <c r="E138" s="344"/>
      <c r="F138" s="143"/>
    </row>
    <row r="139" spans="1:6" ht="15" customHeight="1">
      <c r="A139" s="124"/>
      <c r="B139" s="74"/>
      <c r="C139" s="86"/>
      <c r="D139" s="92"/>
      <c r="E139" s="345"/>
    </row>
    <row r="140" spans="1:6" ht="15" customHeight="1">
      <c r="A140" s="124" t="s">
        <v>651</v>
      </c>
      <c r="B140" s="117" t="s">
        <v>594</v>
      </c>
      <c r="C140" s="86" t="s">
        <v>20</v>
      </c>
      <c r="D140" s="92"/>
      <c r="E140" s="356"/>
      <c r="F140" s="115">
        <f>SUM(F5:F139)</f>
        <v>0</v>
      </c>
    </row>
    <row r="141" spans="1:6" ht="15" customHeight="1">
      <c r="A141" s="134"/>
      <c r="B141" s="107"/>
      <c r="C141" s="86"/>
      <c r="D141" s="78"/>
      <c r="E141" s="345"/>
    </row>
    <row r="142" spans="1:6" ht="15" customHeight="1">
      <c r="A142" s="124" t="s">
        <v>306</v>
      </c>
      <c r="B142" s="74" t="s">
        <v>597</v>
      </c>
      <c r="C142" s="86"/>
      <c r="D142" s="92"/>
      <c r="E142" s="341"/>
      <c r="F142" s="63">
        <f>+F140*0.1</f>
        <v>0</v>
      </c>
    </row>
    <row r="143" spans="1:6" ht="15" customHeight="1">
      <c r="A143" s="124"/>
      <c r="C143" s="80"/>
      <c r="D143" s="86"/>
      <c r="E143" s="357"/>
    </row>
    <row r="145" spans="2:2">
      <c r="B145" s="144" t="s">
        <v>34</v>
      </c>
    </row>
    <row r="146" spans="2:2">
      <c r="B146" s="107" t="s">
        <v>225</v>
      </c>
    </row>
    <row r="147" spans="2:2">
      <c r="B147" s="107" t="s">
        <v>226</v>
      </c>
    </row>
    <row r="148" spans="2:2">
      <c r="B148" s="107" t="s">
        <v>592</v>
      </c>
    </row>
    <row r="149" spans="2:2">
      <c r="B149" s="144" t="s">
        <v>593</v>
      </c>
    </row>
    <row r="150" spans="2:2">
      <c r="B150" s="57" t="s">
        <v>649</v>
      </c>
    </row>
    <row r="151" spans="2:2">
      <c r="B151" s="57" t="s">
        <v>650</v>
      </c>
    </row>
    <row r="152" spans="2:2">
      <c r="B152" s="57"/>
    </row>
  </sheetData>
  <sheetProtection password="AEEC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abSelected="1" workbookViewId="0">
      <selection activeCell="F310" sqref="F310"/>
    </sheetView>
  </sheetViews>
  <sheetFormatPr defaultRowHeight="12.75"/>
  <cols>
    <col min="1" max="1" width="5.28515625" style="57" customWidth="1"/>
    <col min="2" max="2" width="39.85546875" style="57" customWidth="1"/>
    <col min="3" max="3" width="9.140625" style="190"/>
    <col min="4" max="4" width="9.28515625" style="57" bestFit="1" customWidth="1"/>
    <col min="5" max="5" width="11.5703125" style="351" customWidth="1"/>
    <col min="6" max="6" width="13.28515625" style="57" customWidth="1"/>
    <col min="7" max="16384" width="9.140625" style="57"/>
  </cols>
  <sheetData>
    <row r="1" spans="1:6" ht="18">
      <c r="A1" s="358"/>
      <c r="B1" s="359" t="s">
        <v>399</v>
      </c>
      <c r="C1" s="360"/>
      <c r="D1" s="149"/>
      <c r="E1" s="544"/>
      <c r="F1" s="361"/>
    </row>
    <row r="2" spans="1:6" ht="15.75">
      <c r="A2" s="362"/>
      <c r="B2" s="363" t="s">
        <v>647</v>
      </c>
      <c r="C2" s="364"/>
      <c r="D2" s="150"/>
      <c r="E2" s="545"/>
      <c r="F2" s="365"/>
    </row>
    <row r="3" spans="1:6">
      <c r="A3" s="362"/>
      <c r="B3" s="366" t="s">
        <v>400</v>
      </c>
      <c r="C3" s="367"/>
      <c r="D3" s="150"/>
      <c r="E3" s="153"/>
      <c r="F3" s="365"/>
    </row>
    <row r="4" spans="1:6">
      <c r="A4" s="362"/>
      <c r="B4" s="366"/>
      <c r="C4" s="367"/>
      <c r="D4" s="150"/>
      <c r="E4" s="153"/>
      <c r="F4" s="365"/>
    </row>
    <row r="5" spans="1:6">
      <c r="A5" s="362"/>
      <c r="B5" s="366" t="s">
        <v>401</v>
      </c>
      <c r="C5" s="364"/>
      <c r="D5" s="150"/>
      <c r="E5" s="545"/>
      <c r="F5" s="365"/>
    </row>
    <row r="6" spans="1:6">
      <c r="A6" s="362"/>
      <c r="B6" s="366"/>
      <c r="C6" s="364"/>
      <c r="D6" s="150"/>
      <c r="E6" s="545"/>
      <c r="F6" s="365"/>
    </row>
    <row r="7" spans="1:6">
      <c r="A7" s="362"/>
      <c r="B7" s="366" t="s">
        <v>402</v>
      </c>
      <c r="C7" s="364"/>
      <c r="D7" s="150"/>
      <c r="E7" s="545"/>
      <c r="F7" s="365"/>
    </row>
    <row r="8" spans="1:6">
      <c r="A8" s="362"/>
      <c r="B8" s="369" t="s">
        <v>403</v>
      </c>
      <c r="C8" s="364"/>
      <c r="D8" s="150"/>
      <c r="E8" s="545"/>
      <c r="F8" s="365"/>
    </row>
    <row r="9" spans="1:6" ht="24">
      <c r="A9" s="362"/>
      <c r="B9" s="369" t="s">
        <v>404</v>
      </c>
      <c r="C9" s="364"/>
      <c r="D9" s="150"/>
      <c r="E9" s="545"/>
      <c r="F9" s="365"/>
    </row>
    <row r="10" spans="1:6" ht="36">
      <c r="A10" s="362"/>
      <c r="B10" s="369" t="s">
        <v>405</v>
      </c>
      <c r="C10" s="364"/>
      <c r="D10" s="150"/>
      <c r="E10" s="545"/>
      <c r="F10" s="365"/>
    </row>
    <row r="11" spans="1:6">
      <c r="A11" s="370" t="s">
        <v>406</v>
      </c>
      <c r="B11" s="371" t="s">
        <v>407</v>
      </c>
      <c r="C11" s="372" t="s">
        <v>408</v>
      </c>
      <c r="D11" s="373" t="s">
        <v>409</v>
      </c>
      <c r="E11" s="546" t="s">
        <v>410</v>
      </c>
      <c r="F11" s="151" t="s">
        <v>411</v>
      </c>
    </row>
    <row r="12" spans="1:6">
      <c r="A12" s="362"/>
      <c r="B12" s="183"/>
      <c r="C12" s="367"/>
      <c r="D12" s="374"/>
      <c r="E12" s="153"/>
      <c r="F12" s="152"/>
    </row>
    <row r="13" spans="1:6" ht="60">
      <c r="A13" s="375">
        <v>1</v>
      </c>
      <c r="B13" s="376" t="s">
        <v>599</v>
      </c>
      <c r="C13" s="377" t="s">
        <v>44</v>
      </c>
      <c r="D13" s="378">
        <v>11</v>
      </c>
      <c r="E13" s="153"/>
      <c r="F13" s="154">
        <f>D13*E13</f>
        <v>0</v>
      </c>
    </row>
    <row r="14" spans="1:6">
      <c r="A14" s="375"/>
      <c r="B14" s="376"/>
      <c r="C14" s="377"/>
      <c r="D14" s="378"/>
      <c r="E14" s="153"/>
      <c r="F14" s="154"/>
    </row>
    <row r="15" spans="1:6" ht="60">
      <c r="A15" s="375">
        <v>2</v>
      </c>
      <c r="B15" s="376" t="s">
        <v>600</v>
      </c>
      <c r="C15" s="377" t="s">
        <v>44</v>
      </c>
      <c r="D15" s="378">
        <v>2</v>
      </c>
      <c r="E15" s="153"/>
      <c r="F15" s="154">
        <f>D15*E15</f>
        <v>0</v>
      </c>
    </row>
    <row r="16" spans="1:6">
      <c r="A16" s="375"/>
      <c r="B16" s="379"/>
      <c r="C16" s="377"/>
      <c r="D16" s="378"/>
      <c r="E16" s="153"/>
      <c r="F16" s="154"/>
    </row>
    <row r="17" spans="1:6" ht="36">
      <c r="A17" s="375">
        <v>3</v>
      </c>
      <c r="B17" s="376" t="s">
        <v>601</v>
      </c>
      <c r="C17" s="377" t="s">
        <v>44</v>
      </c>
      <c r="D17" s="378">
        <v>25</v>
      </c>
      <c r="E17" s="153"/>
      <c r="F17" s="154">
        <f>D17*E17</f>
        <v>0</v>
      </c>
    </row>
    <row r="18" spans="1:6">
      <c r="A18" s="362"/>
      <c r="B18" s="183"/>
      <c r="C18" s="367"/>
      <c r="D18" s="374"/>
      <c r="E18" s="153"/>
      <c r="F18" s="154"/>
    </row>
    <row r="19" spans="1:6" ht="36">
      <c r="A19" s="375">
        <v>4</v>
      </c>
      <c r="B19" s="376" t="s">
        <v>602</v>
      </c>
      <c r="C19" s="377" t="s">
        <v>44</v>
      </c>
      <c r="D19" s="378">
        <v>2</v>
      </c>
      <c r="E19" s="153"/>
      <c r="F19" s="154">
        <f>D19*E19</f>
        <v>0</v>
      </c>
    </row>
    <row r="20" spans="1:6">
      <c r="A20" s="375"/>
      <c r="B20" s="376"/>
      <c r="C20" s="377"/>
      <c r="D20" s="378"/>
      <c r="E20" s="153"/>
      <c r="F20" s="154"/>
    </row>
    <row r="21" spans="1:6" ht="36">
      <c r="A21" s="375">
        <v>5</v>
      </c>
      <c r="B21" s="376" t="s">
        <v>603</v>
      </c>
      <c r="C21" s="377" t="s">
        <v>44</v>
      </c>
      <c r="D21" s="378">
        <v>3</v>
      </c>
      <c r="E21" s="153"/>
      <c r="F21" s="154">
        <f>D21*E21</f>
        <v>0</v>
      </c>
    </row>
    <row r="22" spans="1:6">
      <c r="A22" s="375"/>
      <c r="B22" s="380"/>
      <c r="C22" s="377"/>
      <c r="D22" s="378"/>
      <c r="E22" s="153"/>
      <c r="F22" s="154"/>
    </row>
    <row r="23" spans="1:6" ht="36">
      <c r="A23" s="375">
        <v>6</v>
      </c>
      <c r="B23" s="376" t="s">
        <v>604</v>
      </c>
      <c r="C23" s="377" t="s">
        <v>44</v>
      </c>
      <c r="D23" s="378">
        <v>2</v>
      </c>
      <c r="E23" s="153"/>
      <c r="F23" s="154">
        <f>D23*E23</f>
        <v>0</v>
      </c>
    </row>
    <row r="24" spans="1:6">
      <c r="A24" s="375"/>
      <c r="B24" s="376"/>
      <c r="C24" s="377"/>
      <c r="D24" s="378"/>
      <c r="E24" s="153"/>
      <c r="F24" s="154"/>
    </row>
    <row r="25" spans="1:6">
      <c r="A25" s="375"/>
      <c r="B25" s="381" t="s">
        <v>412</v>
      </c>
      <c r="C25" s="377"/>
      <c r="D25" s="378"/>
      <c r="E25" s="153"/>
      <c r="F25" s="154"/>
    </row>
    <row r="26" spans="1:6" ht="36">
      <c r="A26" s="375">
        <v>7</v>
      </c>
      <c r="B26" s="376" t="s">
        <v>605</v>
      </c>
      <c r="C26" s="377" t="s">
        <v>44</v>
      </c>
      <c r="D26" s="378">
        <v>5</v>
      </c>
      <c r="E26" s="153"/>
      <c r="F26" s="154">
        <f>D26*E26</f>
        <v>0</v>
      </c>
    </row>
    <row r="27" spans="1:6">
      <c r="A27" s="375"/>
      <c r="B27" s="376"/>
      <c r="C27" s="377"/>
      <c r="D27" s="378"/>
      <c r="E27" s="153"/>
      <c r="F27" s="154"/>
    </row>
    <row r="28" spans="1:6" ht="36">
      <c r="A28" s="375">
        <v>8</v>
      </c>
      <c r="B28" s="376" t="s">
        <v>606</v>
      </c>
      <c r="C28" s="377" t="s">
        <v>44</v>
      </c>
      <c r="D28" s="378">
        <v>1</v>
      </c>
      <c r="E28" s="153"/>
      <c r="F28" s="154">
        <f>D28*E28</f>
        <v>0</v>
      </c>
    </row>
    <row r="29" spans="1:6">
      <c r="A29" s="375"/>
      <c r="B29" s="376"/>
      <c r="C29" s="377"/>
      <c r="D29" s="378"/>
      <c r="E29" s="153"/>
      <c r="F29" s="154"/>
    </row>
    <row r="30" spans="1:6" ht="24">
      <c r="A30" s="375">
        <v>11</v>
      </c>
      <c r="B30" s="376" t="s">
        <v>413</v>
      </c>
      <c r="C30" s="377" t="s">
        <v>44</v>
      </c>
      <c r="D30" s="378">
        <v>3</v>
      </c>
      <c r="E30" s="153"/>
      <c r="F30" s="154">
        <f>D30*E30</f>
        <v>0</v>
      </c>
    </row>
    <row r="31" spans="1:6">
      <c r="A31" s="375"/>
      <c r="B31" s="376"/>
      <c r="C31" s="377"/>
      <c r="D31" s="378"/>
      <c r="E31" s="153"/>
      <c r="F31" s="154"/>
    </row>
    <row r="32" spans="1:6" ht="48.75" thickBot="1">
      <c r="A32" s="382">
        <v>16</v>
      </c>
      <c r="B32" s="383" t="s">
        <v>414</v>
      </c>
      <c r="C32" s="384" t="s">
        <v>15</v>
      </c>
      <c r="D32" s="385">
        <v>1</v>
      </c>
      <c r="E32" s="155"/>
      <c r="F32" s="156">
        <f>D32*E32</f>
        <v>0</v>
      </c>
    </row>
    <row r="33" spans="1:6" s="186" customFormat="1" ht="13.5" thickTop="1">
      <c r="A33" s="386"/>
      <c r="B33" s="387" t="s">
        <v>636</v>
      </c>
      <c r="C33" s="388"/>
      <c r="D33" s="185"/>
      <c r="E33" s="547"/>
      <c r="F33" s="187">
        <f>SUM(F13:F32)</f>
        <v>0</v>
      </c>
    </row>
    <row r="34" spans="1:6">
      <c r="A34" s="362"/>
      <c r="B34" s="389"/>
      <c r="C34" s="367"/>
      <c r="D34" s="374"/>
      <c r="E34" s="153"/>
      <c r="F34" s="390"/>
    </row>
    <row r="35" spans="1:6">
      <c r="A35" s="362"/>
      <c r="B35" s="366" t="s">
        <v>415</v>
      </c>
      <c r="C35" s="367"/>
      <c r="D35" s="150"/>
      <c r="E35" s="153"/>
      <c r="F35" s="390"/>
    </row>
    <row r="36" spans="1:6">
      <c r="A36" s="391"/>
      <c r="B36" s="366"/>
      <c r="C36" s="364"/>
      <c r="D36" s="157"/>
      <c r="E36" s="545"/>
      <c r="F36" s="392"/>
    </row>
    <row r="37" spans="1:6">
      <c r="A37" s="370" t="s">
        <v>406</v>
      </c>
      <c r="B37" s="371" t="s">
        <v>407</v>
      </c>
      <c r="C37" s="372" t="s">
        <v>408</v>
      </c>
      <c r="D37" s="373" t="s">
        <v>409</v>
      </c>
      <c r="E37" s="546" t="s">
        <v>410</v>
      </c>
      <c r="F37" s="151" t="s">
        <v>411</v>
      </c>
    </row>
    <row r="38" spans="1:6" ht="72">
      <c r="A38" s="393" t="s">
        <v>416</v>
      </c>
      <c r="B38" s="394" t="s">
        <v>648</v>
      </c>
      <c r="C38" s="395"/>
      <c r="D38" s="396"/>
      <c r="E38" s="548"/>
      <c r="F38" s="397"/>
    </row>
    <row r="39" spans="1:6">
      <c r="A39" s="393"/>
      <c r="B39" s="398" t="s">
        <v>417</v>
      </c>
      <c r="C39" s="399" t="s">
        <v>44</v>
      </c>
      <c r="D39" s="396">
        <v>7</v>
      </c>
      <c r="E39" s="153"/>
      <c r="F39" s="154">
        <f t="shared" ref="F39:F40" si="0">D39*E39</f>
        <v>0</v>
      </c>
    </row>
    <row r="40" spans="1:6">
      <c r="A40" s="393"/>
      <c r="B40" s="398" t="s">
        <v>418</v>
      </c>
      <c r="C40" s="399" t="s">
        <v>44</v>
      </c>
      <c r="D40" s="396">
        <v>13</v>
      </c>
      <c r="E40" s="153"/>
      <c r="F40" s="154">
        <f t="shared" si="0"/>
        <v>0</v>
      </c>
    </row>
    <row r="41" spans="1:6">
      <c r="A41" s="393"/>
      <c r="B41" s="398"/>
      <c r="C41" s="399"/>
      <c r="D41" s="396"/>
      <c r="E41" s="153"/>
      <c r="F41" s="154"/>
    </row>
    <row r="42" spans="1:6" ht="72">
      <c r="A42" s="158" t="s">
        <v>419</v>
      </c>
      <c r="B42" s="159" t="s">
        <v>607</v>
      </c>
      <c r="C42" s="188"/>
      <c r="D42" s="160"/>
      <c r="E42" s="161"/>
      <c r="F42" s="162"/>
    </row>
    <row r="43" spans="1:6" ht="48">
      <c r="A43" s="158"/>
      <c r="B43" s="163" t="s">
        <v>608</v>
      </c>
      <c r="C43" s="188"/>
      <c r="D43" s="160"/>
      <c r="E43" s="161"/>
      <c r="F43" s="162"/>
    </row>
    <row r="44" spans="1:6">
      <c r="A44" s="158"/>
      <c r="B44" s="159" t="s">
        <v>420</v>
      </c>
      <c r="C44" s="189"/>
      <c r="D44" s="164"/>
      <c r="E44" s="161"/>
      <c r="F44" s="162"/>
    </row>
    <row r="45" spans="1:6" ht="24">
      <c r="A45" s="165"/>
      <c r="B45" s="163" t="s">
        <v>421</v>
      </c>
      <c r="C45" s="188" t="s">
        <v>44</v>
      </c>
      <c r="D45" s="400">
        <v>1</v>
      </c>
      <c r="E45" s="161"/>
      <c r="F45" s="162">
        <f t="shared" ref="F45:F46" si="1">D45*E45</f>
        <v>0</v>
      </c>
    </row>
    <row r="46" spans="1:6" ht="24">
      <c r="A46" s="165"/>
      <c r="B46" s="163" t="s">
        <v>422</v>
      </c>
      <c r="C46" s="188" t="s">
        <v>44</v>
      </c>
      <c r="D46" s="400">
        <v>8</v>
      </c>
      <c r="E46" s="161"/>
      <c r="F46" s="162">
        <f t="shared" si="1"/>
        <v>0</v>
      </c>
    </row>
    <row r="47" spans="1:6">
      <c r="A47" s="165"/>
      <c r="B47" s="163"/>
      <c r="C47" s="188"/>
      <c r="D47" s="400"/>
      <c r="E47" s="161"/>
      <c r="F47" s="162"/>
    </row>
    <row r="48" spans="1:6" ht="60">
      <c r="A48" s="401" t="s">
        <v>423</v>
      </c>
      <c r="B48" s="398" t="s">
        <v>609</v>
      </c>
      <c r="C48" s="367" t="s">
        <v>44</v>
      </c>
      <c r="D48" s="374">
        <v>21</v>
      </c>
      <c r="E48" s="153"/>
      <c r="F48" s="390">
        <f>D48*E48</f>
        <v>0</v>
      </c>
    </row>
    <row r="49" spans="1:6">
      <c r="A49" s="401"/>
      <c r="B49" s="398"/>
      <c r="C49" s="367"/>
      <c r="D49" s="374"/>
      <c r="E49" s="153"/>
      <c r="F49" s="390"/>
    </row>
    <row r="50" spans="1:6" ht="24">
      <c r="A50" s="401" t="s">
        <v>424</v>
      </c>
      <c r="B50" s="398" t="s">
        <v>425</v>
      </c>
      <c r="C50" s="367" t="s">
        <v>44</v>
      </c>
      <c r="D50" s="374">
        <v>1</v>
      </c>
      <c r="E50" s="153"/>
      <c r="F50" s="390">
        <f>D50*E50</f>
        <v>0</v>
      </c>
    </row>
    <row r="51" spans="1:6">
      <c r="A51" s="401"/>
      <c r="B51" s="398"/>
      <c r="C51" s="367"/>
      <c r="D51" s="374"/>
      <c r="E51" s="153"/>
      <c r="F51" s="390"/>
    </row>
    <row r="52" spans="1:6">
      <c r="A52" s="401" t="s">
        <v>426</v>
      </c>
      <c r="B52" s="398" t="s">
        <v>427</v>
      </c>
      <c r="C52" s="367" t="s">
        <v>44</v>
      </c>
      <c r="D52" s="374">
        <v>12</v>
      </c>
      <c r="E52" s="153"/>
      <c r="F52" s="154">
        <f>D52*E52</f>
        <v>0</v>
      </c>
    </row>
    <row r="53" spans="1:6">
      <c r="A53" s="362"/>
      <c r="B53" s="389"/>
      <c r="C53" s="367"/>
      <c r="D53" s="374"/>
      <c r="E53" s="153"/>
      <c r="F53" s="390"/>
    </row>
    <row r="54" spans="1:6" ht="24">
      <c r="A54" s="401" t="s">
        <v>428</v>
      </c>
      <c r="B54" s="398" t="s">
        <v>429</v>
      </c>
      <c r="C54" s="367" t="s">
        <v>44</v>
      </c>
      <c r="D54" s="374">
        <v>6</v>
      </c>
      <c r="E54" s="153"/>
      <c r="F54" s="154">
        <f>D54*E54</f>
        <v>0</v>
      </c>
    </row>
    <row r="55" spans="1:6">
      <c r="A55" s="401"/>
      <c r="B55" s="398"/>
      <c r="C55" s="367"/>
      <c r="D55" s="374"/>
      <c r="E55" s="153"/>
      <c r="F55" s="154"/>
    </row>
    <row r="56" spans="1:6" ht="24">
      <c r="A56" s="401" t="s">
        <v>430</v>
      </c>
      <c r="B56" s="398" t="s">
        <v>431</v>
      </c>
      <c r="C56" s="367" t="s">
        <v>44</v>
      </c>
      <c r="D56" s="374">
        <v>2</v>
      </c>
      <c r="E56" s="153"/>
      <c r="F56" s="154">
        <f>D56*E56</f>
        <v>0</v>
      </c>
    </row>
    <row r="57" spans="1:6">
      <c r="A57" s="362"/>
      <c r="B57" s="398"/>
      <c r="C57" s="367"/>
      <c r="D57" s="374"/>
      <c r="E57" s="153"/>
      <c r="F57" s="154"/>
    </row>
    <row r="58" spans="1:6" ht="24">
      <c r="A58" s="362">
        <v>8</v>
      </c>
      <c r="B58" s="394" t="s">
        <v>432</v>
      </c>
      <c r="C58" s="367" t="s">
        <v>44</v>
      </c>
      <c r="D58" s="374">
        <v>1</v>
      </c>
      <c r="E58" s="153"/>
      <c r="F58" s="154">
        <f>D58*E58</f>
        <v>0</v>
      </c>
    </row>
    <row r="59" spans="1:6">
      <c r="A59" s="362"/>
      <c r="B59" s="394"/>
      <c r="C59" s="367"/>
      <c r="D59" s="374"/>
      <c r="E59" s="153"/>
      <c r="F59" s="154"/>
    </row>
    <row r="60" spans="1:6" ht="120">
      <c r="A60" s="362">
        <v>9</v>
      </c>
      <c r="B60" s="398" t="s">
        <v>610</v>
      </c>
      <c r="C60" s="367" t="s">
        <v>192</v>
      </c>
      <c r="D60" s="402">
        <v>22</v>
      </c>
      <c r="E60" s="166"/>
      <c r="F60" s="154">
        <f>D60*E60</f>
        <v>0</v>
      </c>
    </row>
    <row r="61" spans="1:6">
      <c r="A61" s="362"/>
      <c r="B61" s="398"/>
      <c r="C61" s="367"/>
      <c r="D61" s="402"/>
      <c r="E61" s="166"/>
      <c r="F61" s="154"/>
    </row>
    <row r="62" spans="1:6" ht="36">
      <c r="A62" s="401" t="s">
        <v>433</v>
      </c>
      <c r="B62" s="403" t="s">
        <v>434</v>
      </c>
      <c r="C62" s="367"/>
      <c r="D62" s="404"/>
      <c r="E62" s="153"/>
      <c r="F62" s="368"/>
    </row>
    <row r="63" spans="1:6">
      <c r="A63" s="389"/>
      <c r="B63" s="389" t="s">
        <v>435</v>
      </c>
      <c r="C63" s="367" t="s">
        <v>44</v>
      </c>
      <c r="D63" s="404">
        <v>22</v>
      </c>
      <c r="E63" s="153"/>
      <c r="F63" s="368">
        <f>D63*E63</f>
        <v>0</v>
      </c>
    </row>
    <row r="64" spans="1:6">
      <c r="A64" s="362"/>
      <c r="B64" s="398"/>
      <c r="C64" s="367"/>
      <c r="D64" s="402"/>
      <c r="E64" s="166"/>
      <c r="F64" s="154"/>
    </row>
    <row r="65" spans="1:6" ht="36">
      <c r="A65" s="401" t="s">
        <v>436</v>
      </c>
      <c r="B65" s="398" t="s">
        <v>611</v>
      </c>
      <c r="C65" s="367"/>
      <c r="D65" s="402"/>
      <c r="E65" s="166"/>
      <c r="F65" s="154"/>
    </row>
    <row r="66" spans="1:6">
      <c r="A66" s="401"/>
      <c r="B66" s="398" t="s">
        <v>437</v>
      </c>
      <c r="C66" s="367"/>
      <c r="D66" s="402"/>
      <c r="E66" s="166"/>
      <c r="F66" s="154"/>
    </row>
    <row r="67" spans="1:6">
      <c r="A67" s="401"/>
      <c r="B67" s="398" t="s">
        <v>438</v>
      </c>
      <c r="C67" s="367"/>
      <c r="D67" s="402"/>
      <c r="E67" s="166"/>
      <c r="F67" s="154"/>
    </row>
    <row r="68" spans="1:6">
      <c r="A68" s="401"/>
      <c r="B68" s="398" t="s">
        <v>439</v>
      </c>
      <c r="C68" s="367"/>
      <c r="D68" s="402"/>
      <c r="E68" s="166"/>
      <c r="F68" s="154"/>
    </row>
    <row r="69" spans="1:6">
      <c r="A69" s="401"/>
      <c r="B69" s="405" t="s">
        <v>440</v>
      </c>
      <c r="C69" s="406"/>
      <c r="D69" s="407"/>
      <c r="E69" s="167"/>
      <c r="F69" s="168"/>
    </row>
    <row r="70" spans="1:6">
      <c r="A70" s="401"/>
      <c r="B70" s="398"/>
      <c r="C70" s="367" t="s">
        <v>15</v>
      </c>
      <c r="D70" s="402">
        <v>1</v>
      </c>
      <c r="E70" s="166"/>
      <c r="F70" s="154">
        <f>D70*E70</f>
        <v>0</v>
      </c>
    </row>
    <row r="71" spans="1:6">
      <c r="A71" s="401"/>
      <c r="B71" s="398"/>
      <c r="C71" s="367"/>
      <c r="D71" s="402"/>
      <c r="E71" s="166"/>
      <c r="F71" s="154"/>
    </row>
    <row r="72" spans="1:6" ht="36">
      <c r="A72" s="401" t="s">
        <v>441</v>
      </c>
      <c r="B72" s="398" t="s">
        <v>611</v>
      </c>
      <c r="C72" s="367"/>
      <c r="D72" s="402"/>
      <c r="E72" s="166"/>
      <c r="F72" s="154"/>
    </row>
    <row r="73" spans="1:6">
      <c r="A73" s="401"/>
      <c r="B73" s="398" t="s">
        <v>442</v>
      </c>
      <c r="C73" s="367"/>
      <c r="D73" s="402"/>
      <c r="E73" s="166"/>
      <c r="F73" s="154"/>
    </row>
    <row r="74" spans="1:6">
      <c r="A74" s="401"/>
      <c r="B74" s="405" t="s">
        <v>439</v>
      </c>
      <c r="C74" s="406"/>
      <c r="D74" s="407"/>
      <c r="E74" s="167"/>
      <c r="F74" s="168"/>
    </row>
    <row r="75" spans="1:6">
      <c r="A75" s="401"/>
      <c r="B75" s="398"/>
      <c r="C75" s="367" t="s">
        <v>15</v>
      </c>
      <c r="D75" s="402">
        <v>3</v>
      </c>
      <c r="E75" s="166"/>
      <c r="F75" s="154">
        <f>D75*E75</f>
        <v>0</v>
      </c>
    </row>
    <row r="76" spans="1:6">
      <c r="A76" s="362"/>
      <c r="B76" s="398"/>
      <c r="C76" s="367"/>
      <c r="D76" s="374"/>
      <c r="E76" s="153"/>
      <c r="F76" s="154"/>
    </row>
    <row r="77" spans="1:6" ht="24">
      <c r="A77" s="362">
        <v>13</v>
      </c>
      <c r="B77" s="394" t="s">
        <v>443</v>
      </c>
      <c r="C77" s="367"/>
      <c r="D77" s="374"/>
      <c r="E77" s="153"/>
      <c r="F77" s="154"/>
    </row>
    <row r="78" spans="1:6" ht="13.5">
      <c r="A78" s="362"/>
      <c r="B78" s="398" t="s">
        <v>612</v>
      </c>
      <c r="C78" s="367" t="s">
        <v>192</v>
      </c>
      <c r="D78" s="374">
        <v>18</v>
      </c>
      <c r="E78" s="153"/>
      <c r="F78" s="154">
        <f t="shared" ref="F78:F87" si="2">D78*E78</f>
        <v>0</v>
      </c>
    </row>
    <row r="79" spans="1:6" ht="13.5">
      <c r="A79" s="362"/>
      <c r="B79" s="398" t="s">
        <v>613</v>
      </c>
      <c r="C79" s="367" t="s">
        <v>192</v>
      </c>
      <c r="D79" s="374">
        <v>12</v>
      </c>
      <c r="E79" s="153"/>
      <c r="F79" s="154">
        <f t="shared" si="2"/>
        <v>0</v>
      </c>
    </row>
    <row r="80" spans="1:6">
      <c r="A80" s="362"/>
      <c r="B80" s="398"/>
      <c r="C80" s="367"/>
      <c r="D80" s="374"/>
      <c r="E80" s="153"/>
      <c r="F80" s="154"/>
    </row>
    <row r="81" spans="1:6" ht="24">
      <c r="A81" s="362">
        <f>A77+1</f>
        <v>14</v>
      </c>
      <c r="B81" s="394" t="s">
        <v>444</v>
      </c>
      <c r="C81" s="367"/>
      <c r="D81" s="374"/>
      <c r="E81" s="153"/>
      <c r="F81" s="154"/>
    </row>
    <row r="82" spans="1:6" ht="13.5">
      <c r="A82" s="362"/>
      <c r="B82" s="398" t="s">
        <v>614</v>
      </c>
      <c r="C82" s="367" t="s">
        <v>192</v>
      </c>
      <c r="D82" s="374">
        <v>12</v>
      </c>
      <c r="E82" s="153"/>
      <c r="F82" s="154">
        <f t="shared" si="2"/>
        <v>0</v>
      </c>
    </row>
    <row r="83" spans="1:6" ht="13.5">
      <c r="A83" s="362"/>
      <c r="B83" s="398" t="s">
        <v>615</v>
      </c>
      <c r="C83" s="367" t="s">
        <v>192</v>
      </c>
      <c r="D83" s="374">
        <v>510</v>
      </c>
      <c r="E83" s="153"/>
      <c r="F83" s="154">
        <f t="shared" si="2"/>
        <v>0</v>
      </c>
    </row>
    <row r="84" spans="1:6" ht="13.5">
      <c r="A84" s="362"/>
      <c r="B84" s="398" t="s">
        <v>616</v>
      </c>
      <c r="C84" s="367" t="s">
        <v>192</v>
      </c>
      <c r="D84" s="374">
        <v>60</v>
      </c>
      <c r="E84" s="153"/>
      <c r="F84" s="154">
        <f t="shared" si="2"/>
        <v>0</v>
      </c>
    </row>
    <row r="85" spans="1:6" ht="13.5">
      <c r="A85" s="362"/>
      <c r="B85" s="398" t="s">
        <v>617</v>
      </c>
      <c r="C85" s="367" t="s">
        <v>192</v>
      </c>
      <c r="D85" s="374">
        <v>430</v>
      </c>
      <c r="E85" s="153"/>
      <c r="F85" s="154">
        <f t="shared" si="2"/>
        <v>0</v>
      </c>
    </row>
    <row r="86" spans="1:6" ht="13.5">
      <c r="A86" s="362"/>
      <c r="B86" s="398" t="s">
        <v>618</v>
      </c>
      <c r="C86" s="367" t="s">
        <v>192</v>
      </c>
      <c r="D86" s="374">
        <v>210</v>
      </c>
      <c r="E86" s="153"/>
      <c r="F86" s="154">
        <f t="shared" si="2"/>
        <v>0</v>
      </c>
    </row>
    <row r="87" spans="1:6">
      <c r="A87" s="362"/>
      <c r="B87" s="398" t="s">
        <v>445</v>
      </c>
      <c r="C87" s="367" t="s">
        <v>192</v>
      </c>
      <c r="D87" s="374">
        <v>150</v>
      </c>
      <c r="E87" s="153"/>
      <c r="F87" s="154">
        <f t="shared" si="2"/>
        <v>0</v>
      </c>
    </row>
    <row r="88" spans="1:6">
      <c r="A88" s="362"/>
      <c r="B88" s="398"/>
      <c r="C88" s="367"/>
      <c r="D88" s="374"/>
      <c r="E88" s="153"/>
      <c r="F88" s="154"/>
    </row>
    <row r="89" spans="1:6" ht="36">
      <c r="A89" s="408">
        <f>A81+1</f>
        <v>15</v>
      </c>
      <c r="B89" s="394" t="s">
        <v>446</v>
      </c>
      <c r="C89" s="367"/>
      <c r="D89" s="374"/>
      <c r="E89" s="153"/>
      <c r="F89" s="154"/>
    </row>
    <row r="90" spans="1:6" ht="13.5">
      <c r="A90" s="362"/>
      <c r="B90" s="398" t="s">
        <v>619</v>
      </c>
      <c r="C90" s="367" t="s">
        <v>192</v>
      </c>
      <c r="D90" s="374">
        <v>25</v>
      </c>
      <c r="E90" s="153"/>
      <c r="F90" s="154">
        <f>D90*E90</f>
        <v>0</v>
      </c>
    </row>
    <row r="91" spans="1:6" ht="13.5">
      <c r="A91" s="362"/>
      <c r="B91" s="398" t="s">
        <v>620</v>
      </c>
      <c r="C91" s="367" t="s">
        <v>192</v>
      </c>
      <c r="D91" s="374">
        <v>160</v>
      </c>
      <c r="E91" s="153"/>
      <c r="F91" s="154">
        <f>D91*E91</f>
        <v>0</v>
      </c>
    </row>
    <row r="92" spans="1:6">
      <c r="A92" s="362"/>
      <c r="B92" s="398"/>
      <c r="C92" s="367"/>
      <c r="D92" s="374"/>
      <c r="E92" s="153"/>
      <c r="F92" s="154"/>
    </row>
    <row r="93" spans="1:6" ht="24">
      <c r="A93" s="408">
        <f>A89+1</f>
        <v>16</v>
      </c>
      <c r="B93" s="398" t="s">
        <v>447</v>
      </c>
      <c r="C93" s="409"/>
      <c r="D93" s="150"/>
      <c r="E93" s="153"/>
      <c r="F93" s="410"/>
    </row>
    <row r="94" spans="1:6">
      <c r="A94" s="362"/>
      <c r="B94" s="398" t="s">
        <v>448</v>
      </c>
      <c r="C94" s="367" t="s">
        <v>192</v>
      </c>
      <c r="D94" s="374">
        <v>30</v>
      </c>
      <c r="E94" s="153"/>
      <c r="F94" s="390">
        <f>D94*E94</f>
        <v>0</v>
      </c>
    </row>
    <row r="95" spans="1:6">
      <c r="A95" s="362"/>
      <c r="B95" s="398" t="s">
        <v>449</v>
      </c>
      <c r="C95" s="367" t="s">
        <v>192</v>
      </c>
      <c r="D95" s="374">
        <v>80</v>
      </c>
      <c r="E95" s="153"/>
      <c r="F95" s="390">
        <f>D95*E95</f>
        <v>0</v>
      </c>
    </row>
    <row r="96" spans="1:6">
      <c r="A96" s="362"/>
      <c r="B96" s="398" t="s">
        <v>450</v>
      </c>
      <c r="C96" s="367" t="s">
        <v>192</v>
      </c>
      <c r="D96" s="374">
        <v>450</v>
      </c>
      <c r="E96" s="153"/>
      <c r="F96" s="390">
        <f>D96*E96</f>
        <v>0</v>
      </c>
    </row>
    <row r="97" spans="1:6">
      <c r="A97" s="362"/>
      <c r="B97" s="398"/>
      <c r="C97" s="367"/>
      <c r="D97" s="374"/>
      <c r="E97" s="153"/>
      <c r="F97" s="390"/>
    </row>
    <row r="98" spans="1:6">
      <c r="A98" s="362">
        <v>17</v>
      </c>
      <c r="B98" s="398" t="s">
        <v>451</v>
      </c>
      <c r="C98" s="367"/>
      <c r="D98" s="374"/>
      <c r="E98" s="153"/>
      <c r="F98" s="390"/>
    </row>
    <row r="99" spans="1:6">
      <c r="A99" s="362"/>
      <c r="B99" s="398" t="s">
        <v>452</v>
      </c>
      <c r="C99" s="367" t="s">
        <v>192</v>
      </c>
      <c r="D99" s="374">
        <v>40</v>
      </c>
      <c r="E99" s="153"/>
      <c r="F99" s="390">
        <f>D99*E99</f>
        <v>0</v>
      </c>
    </row>
    <row r="100" spans="1:6">
      <c r="A100" s="391"/>
      <c r="B100" s="411"/>
      <c r="C100" s="364"/>
      <c r="D100" s="157"/>
      <c r="E100" s="153"/>
      <c r="F100" s="390"/>
    </row>
    <row r="101" spans="1:6" ht="48">
      <c r="A101" s="412" t="s">
        <v>453</v>
      </c>
      <c r="B101" s="398" t="s">
        <v>454</v>
      </c>
      <c r="C101" s="367" t="s">
        <v>44</v>
      </c>
      <c r="D101" s="413">
        <v>14</v>
      </c>
      <c r="E101" s="166"/>
      <c r="F101" s="390">
        <f t="shared" ref="F101" si="3">D101*E101</f>
        <v>0</v>
      </c>
    </row>
    <row r="102" spans="1:6">
      <c r="A102" s="412"/>
      <c r="B102" s="398"/>
      <c r="C102" s="367"/>
      <c r="D102" s="413"/>
      <c r="E102" s="166"/>
      <c r="F102" s="390"/>
    </row>
    <row r="103" spans="1:6" ht="60">
      <c r="A103" s="362">
        <v>19</v>
      </c>
      <c r="B103" s="394" t="s">
        <v>455</v>
      </c>
      <c r="C103" s="367"/>
      <c r="D103" s="402"/>
      <c r="E103" s="166"/>
      <c r="F103" s="390"/>
    </row>
    <row r="104" spans="1:6">
      <c r="A104" s="362"/>
      <c r="B104" s="389" t="s">
        <v>456</v>
      </c>
      <c r="C104" s="367" t="s">
        <v>192</v>
      </c>
      <c r="D104" s="402">
        <v>20</v>
      </c>
      <c r="E104" s="166"/>
      <c r="F104" s="390">
        <f t="shared" ref="F104" si="4">D104*E104</f>
        <v>0</v>
      </c>
    </row>
    <row r="105" spans="1:6">
      <c r="A105" s="362"/>
      <c r="B105" s="389"/>
      <c r="C105" s="367"/>
      <c r="D105" s="402"/>
      <c r="E105" s="166"/>
      <c r="F105" s="390"/>
    </row>
    <row r="106" spans="1:6" ht="60">
      <c r="A106" s="362">
        <v>20</v>
      </c>
      <c r="B106" s="394" t="s">
        <v>457</v>
      </c>
      <c r="C106" s="367" t="s">
        <v>44</v>
      </c>
      <c r="D106" s="374">
        <v>36</v>
      </c>
      <c r="E106" s="153"/>
      <c r="F106" s="390">
        <f>D106*E106</f>
        <v>0</v>
      </c>
    </row>
    <row r="107" spans="1:6">
      <c r="A107" s="391"/>
      <c r="B107" s="394"/>
      <c r="C107" s="364"/>
      <c r="D107" s="157"/>
      <c r="E107" s="153"/>
      <c r="F107" s="169"/>
    </row>
    <row r="108" spans="1:6" ht="48">
      <c r="A108" s="408">
        <v>21</v>
      </c>
      <c r="B108" s="394" t="s">
        <v>458</v>
      </c>
      <c r="C108" s="174"/>
      <c r="D108" s="414"/>
      <c r="E108" s="153"/>
      <c r="F108" s="390"/>
    </row>
    <row r="109" spans="1:6">
      <c r="A109" s="408"/>
      <c r="B109" s="394" t="s">
        <v>459</v>
      </c>
      <c r="C109" s="174" t="s">
        <v>44</v>
      </c>
      <c r="D109" s="414">
        <v>12</v>
      </c>
      <c r="E109" s="153"/>
      <c r="F109" s="390">
        <f>D109*E109</f>
        <v>0</v>
      </c>
    </row>
    <row r="110" spans="1:6">
      <c r="A110" s="408"/>
      <c r="B110" s="394"/>
      <c r="C110" s="367"/>
      <c r="D110" s="414"/>
      <c r="E110" s="153"/>
      <c r="F110" s="390"/>
    </row>
    <row r="111" spans="1:6" ht="36">
      <c r="A111" s="408">
        <f>A108+1</f>
        <v>22</v>
      </c>
      <c r="B111" s="394" t="s">
        <v>460</v>
      </c>
      <c r="C111" s="415"/>
      <c r="D111" s="414"/>
      <c r="E111" s="153"/>
      <c r="F111" s="390"/>
    </row>
    <row r="112" spans="1:6">
      <c r="A112" s="408"/>
      <c r="B112" s="394" t="s">
        <v>461</v>
      </c>
      <c r="C112" s="415" t="s">
        <v>44</v>
      </c>
      <c r="D112" s="414">
        <v>8</v>
      </c>
      <c r="E112" s="153"/>
      <c r="F112" s="390">
        <f>D112*E112</f>
        <v>0</v>
      </c>
    </row>
    <row r="113" spans="1:6">
      <c r="A113" s="408"/>
      <c r="B113" s="394"/>
      <c r="C113" s="174"/>
      <c r="D113" s="414"/>
      <c r="E113" s="153"/>
      <c r="F113" s="390"/>
    </row>
    <row r="114" spans="1:6" ht="36">
      <c r="A114" s="408">
        <f>A111+1</f>
        <v>23</v>
      </c>
      <c r="B114" s="394" t="s">
        <v>462</v>
      </c>
      <c r="C114" s="174"/>
      <c r="D114" s="414"/>
      <c r="E114" s="153"/>
      <c r="F114" s="390"/>
    </row>
    <row r="115" spans="1:6">
      <c r="A115" s="408"/>
      <c r="B115" s="394" t="s">
        <v>463</v>
      </c>
      <c r="C115" s="415" t="s">
        <v>44</v>
      </c>
      <c r="D115" s="414">
        <v>1</v>
      </c>
      <c r="E115" s="153"/>
      <c r="F115" s="390">
        <f>D115*E115</f>
        <v>0</v>
      </c>
    </row>
    <row r="116" spans="1:6">
      <c r="A116" s="408"/>
      <c r="B116" s="394" t="s">
        <v>464</v>
      </c>
      <c r="C116" s="415" t="s">
        <v>44</v>
      </c>
      <c r="D116" s="414">
        <v>8</v>
      </c>
      <c r="E116" s="153"/>
      <c r="F116" s="390">
        <f>D116*E116</f>
        <v>0</v>
      </c>
    </row>
    <row r="117" spans="1:6">
      <c r="A117" s="408"/>
      <c r="B117" s="394"/>
      <c r="C117" s="415"/>
      <c r="D117" s="414"/>
      <c r="E117" s="153"/>
      <c r="F117" s="390"/>
    </row>
    <row r="118" spans="1:6" ht="36">
      <c r="A118" s="408">
        <v>24</v>
      </c>
      <c r="B118" s="394" t="s">
        <v>465</v>
      </c>
      <c r="C118" s="367" t="s">
        <v>466</v>
      </c>
      <c r="D118" s="368">
        <v>0.2</v>
      </c>
      <c r="E118" s="153"/>
      <c r="F118" s="390">
        <f>E118*D118</f>
        <v>0</v>
      </c>
    </row>
    <row r="119" spans="1:6">
      <c r="A119" s="408"/>
      <c r="B119" s="394"/>
      <c r="C119" s="367"/>
      <c r="D119" s="368"/>
      <c r="E119" s="153"/>
      <c r="F119" s="390"/>
    </row>
    <row r="120" spans="1:6" ht="24">
      <c r="A120" s="408">
        <v>25</v>
      </c>
      <c r="B120" s="394" t="s">
        <v>467</v>
      </c>
      <c r="C120" s="416">
        <v>0.03</v>
      </c>
      <c r="D120" s="368">
        <f>SUM(F39:F118)</f>
        <v>0</v>
      </c>
      <c r="F120" s="390">
        <f>+C120*D120</f>
        <v>0</v>
      </c>
    </row>
    <row r="121" spans="1:6">
      <c r="A121" s="408"/>
      <c r="B121" s="394"/>
      <c r="C121" s="416"/>
      <c r="D121" s="368"/>
      <c r="F121" s="390"/>
    </row>
    <row r="122" spans="1:6" ht="24">
      <c r="A122" s="408">
        <v>26</v>
      </c>
      <c r="B122" s="394" t="s">
        <v>468</v>
      </c>
      <c r="C122" s="416">
        <v>0.03</v>
      </c>
      <c r="D122" s="368">
        <f>SUM(F38:F118)</f>
        <v>0</v>
      </c>
      <c r="F122" s="390">
        <f>+C122*D122</f>
        <v>0</v>
      </c>
    </row>
    <row r="123" spans="1:6">
      <c r="A123" s="408"/>
      <c r="B123" s="394"/>
      <c r="C123" s="416"/>
      <c r="D123" s="368"/>
      <c r="F123" s="390"/>
    </row>
    <row r="124" spans="1:6">
      <c r="A124" s="408">
        <v>27</v>
      </c>
      <c r="B124" s="394" t="s">
        <v>634</v>
      </c>
      <c r="C124" s="416">
        <v>7.0000000000000007E-2</v>
      </c>
      <c r="D124" s="368">
        <f>SUM(F38:F118)</f>
        <v>0</v>
      </c>
      <c r="F124" s="390">
        <f>C124*D124</f>
        <v>0</v>
      </c>
    </row>
    <row r="125" spans="1:6">
      <c r="A125" s="408"/>
      <c r="B125" s="394"/>
      <c r="C125" s="174"/>
      <c r="D125" s="418"/>
      <c r="E125" s="153"/>
      <c r="F125" s="390"/>
    </row>
    <row r="126" spans="1:6" ht="36">
      <c r="A126" s="408">
        <v>28</v>
      </c>
      <c r="B126" s="394" t="s">
        <v>469</v>
      </c>
      <c r="C126" s="174" t="s">
        <v>15</v>
      </c>
      <c r="D126" s="414">
        <v>1</v>
      </c>
      <c r="E126" s="153"/>
      <c r="F126" s="390">
        <f t="shared" ref="F126" si="5">D126*E126</f>
        <v>0</v>
      </c>
    </row>
    <row r="127" spans="1:6">
      <c r="A127" s="408"/>
      <c r="B127" s="394"/>
      <c r="C127" s="174"/>
      <c r="D127" s="414"/>
      <c r="E127" s="153"/>
      <c r="F127" s="390"/>
    </row>
    <row r="128" spans="1:6" ht="24">
      <c r="A128" s="408">
        <v>29</v>
      </c>
      <c r="B128" s="394" t="s">
        <v>470</v>
      </c>
      <c r="C128" s="174" t="s">
        <v>15</v>
      </c>
      <c r="D128" s="414">
        <v>1</v>
      </c>
      <c r="E128" s="153"/>
      <c r="F128" s="390">
        <f t="shared" ref="F128" si="6">D128*E128</f>
        <v>0</v>
      </c>
    </row>
    <row r="129" spans="1:6" ht="13.5" thickBot="1">
      <c r="A129" s="419"/>
      <c r="B129" s="420"/>
      <c r="C129" s="421"/>
      <c r="D129" s="170"/>
      <c r="E129" s="549"/>
      <c r="F129" s="171"/>
    </row>
    <row r="130" spans="1:6" s="186" customFormat="1" ht="13.5" thickTop="1">
      <c r="A130" s="422"/>
      <c r="B130" s="387" t="s">
        <v>635</v>
      </c>
      <c r="C130" s="423"/>
      <c r="D130" s="185"/>
      <c r="E130" s="550"/>
      <c r="F130" s="424">
        <f>SUM(F39:F128)</f>
        <v>0</v>
      </c>
    </row>
    <row r="131" spans="1:6">
      <c r="A131" s="362"/>
      <c r="B131" s="398"/>
      <c r="C131" s="367"/>
      <c r="D131" s="374"/>
      <c r="E131" s="153"/>
      <c r="F131" s="417"/>
    </row>
    <row r="132" spans="1:6">
      <c r="A132" s="408"/>
      <c r="B132" s="366" t="s">
        <v>471</v>
      </c>
      <c r="C132" s="367"/>
      <c r="D132" s="150"/>
      <c r="E132" s="153"/>
      <c r="F132" s="390"/>
    </row>
    <row r="133" spans="1:6">
      <c r="A133" s="408"/>
      <c r="B133" s="366"/>
      <c r="C133" s="367"/>
      <c r="D133" s="150"/>
      <c r="E133" s="153"/>
      <c r="F133" s="390"/>
    </row>
    <row r="134" spans="1:6">
      <c r="A134" s="370" t="s">
        <v>406</v>
      </c>
      <c r="B134" s="371" t="s">
        <v>407</v>
      </c>
      <c r="C134" s="372" t="s">
        <v>408</v>
      </c>
      <c r="D134" s="373" t="s">
        <v>409</v>
      </c>
      <c r="E134" s="546" t="s">
        <v>410</v>
      </c>
      <c r="F134" s="151" t="s">
        <v>411</v>
      </c>
    </row>
    <row r="135" spans="1:6">
      <c r="A135" s="391"/>
      <c r="B135" s="411"/>
      <c r="C135" s="364"/>
      <c r="D135" s="425"/>
      <c r="E135" s="545"/>
      <c r="F135" s="172"/>
    </row>
    <row r="136" spans="1:6" ht="60">
      <c r="A136" s="426">
        <v>1</v>
      </c>
      <c r="B136" s="394" t="s">
        <v>621</v>
      </c>
      <c r="C136" s="427" t="s">
        <v>472</v>
      </c>
      <c r="D136" s="428">
        <v>1</v>
      </c>
      <c r="E136" s="551"/>
      <c r="F136" s="429">
        <f>D136*E136</f>
        <v>0</v>
      </c>
    </row>
    <row r="137" spans="1:6">
      <c r="A137" s="430"/>
      <c r="B137" s="431" t="s">
        <v>473</v>
      </c>
      <c r="C137" s="427" t="s">
        <v>474</v>
      </c>
      <c r="D137" s="428">
        <v>1</v>
      </c>
      <c r="E137" s="551"/>
      <c r="F137" s="429">
        <f t="shared" ref="F137:F144" si="7">D137*E137</f>
        <v>0</v>
      </c>
    </row>
    <row r="138" spans="1:6">
      <c r="A138" s="430"/>
      <c r="B138" s="431" t="s">
        <v>475</v>
      </c>
      <c r="C138" s="427" t="s">
        <v>15</v>
      </c>
      <c r="D138" s="428">
        <v>1</v>
      </c>
      <c r="E138" s="551"/>
      <c r="F138" s="429">
        <f t="shared" si="7"/>
        <v>0</v>
      </c>
    </row>
    <row r="139" spans="1:6">
      <c r="A139" s="430"/>
      <c r="B139" s="431" t="s">
        <v>476</v>
      </c>
      <c r="C139" s="427" t="s">
        <v>44</v>
      </c>
      <c r="D139" s="428">
        <v>28</v>
      </c>
      <c r="E139" s="551"/>
      <c r="F139" s="429">
        <f t="shared" si="7"/>
        <v>0</v>
      </c>
    </row>
    <row r="140" spans="1:6">
      <c r="A140" s="430"/>
      <c r="B140" s="431" t="s">
        <v>477</v>
      </c>
      <c r="C140" s="427" t="s">
        <v>44</v>
      </c>
      <c r="D140" s="428">
        <v>1</v>
      </c>
      <c r="E140" s="551"/>
      <c r="F140" s="429">
        <f t="shared" si="7"/>
        <v>0</v>
      </c>
    </row>
    <row r="141" spans="1:6">
      <c r="A141" s="430"/>
      <c r="B141" s="431" t="s">
        <v>478</v>
      </c>
      <c r="C141" s="427" t="s">
        <v>44</v>
      </c>
      <c r="D141" s="428">
        <v>1</v>
      </c>
      <c r="E141" s="551"/>
      <c r="F141" s="429">
        <f t="shared" si="7"/>
        <v>0</v>
      </c>
    </row>
    <row r="142" spans="1:6">
      <c r="A142" s="362"/>
      <c r="B142" s="389" t="s">
        <v>479</v>
      </c>
      <c r="C142" s="367" t="s">
        <v>15</v>
      </c>
      <c r="D142" s="374">
        <v>1</v>
      </c>
      <c r="E142" s="153"/>
      <c r="F142" s="429">
        <f t="shared" si="7"/>
        <v>0</v>
      </c>
    </row>
    <row r="143" spans="1:6">
      <c r="A143" s="430"/>
      <c r="B143" s="431" t="s">
        <v>480</v>
      </c>
      <c r="C143" s="427"/>
      <c r="D143" s="432"/>
      <c r="E143" s="551"/>
      <c r="F143" s="429">
        <f t="shared" si="7"/>
        <v>0</v>
      </c>
    </row>
    <row r="144" spans="1:6">
      <c r="A144" s="430"/>
      <c r="B144" s="433" t="s">
        <v>481</v>
      </c>
      <c r="C144" s="434" t="s">
        <v>15</v>
      </c>
      <c r="D144" s="435">
        <v>1</v>
      </c>
      <c r="E144" s="552"/>
      <c r="F144" s="436">
        <f t="shared" si="7"/>
        <v>0</v>
      </c>
    </row>
    <row r="145" spans="1:6">
      <c r="A145" s="430"/>
      <c r="B145" s="431"/>
      <c r="C145" s="427" t="s">
        <v>15</v>
      </c>
      <c r="D145" s="437">
        <v>1</v>
      </c>
      <c r="E145" s="551">
        <f>SUM(F136:F144)</f>
        <v>0</v>
      </c>
      <c r="F145" s="438">
        <f>SUM(F136:F144)</f>
        <v>0</v>
      </c>
    </row>
    <row r="146" spans="1:6" ht="13.5" thickBot="1">
      <c r="A146" s="382"/>
      <c r="B146" s="439"/>
      <c r="C146" s="384"/>
      <c r="D146" s="385"/>
      <c r="E146" s="155"/>
      <c r="F146" s="440"/>
    </row>
    <row r="147" spans="1:6" s="186" customFormat="1" ht="13.5" thickTop="1">
      <c r="A147" s="441"/>
      <c r="B147" s="442" t="s">
        <v>637</v>
      </c>
      <c r="C147" s="423"/>
      <c r="D147" s="443"/>
      <c r="E147" s="550"/>
      <c r="F147" s="444">
        <f>+F145</f>
        <v>0</v>
      </c>
    </row>
    <row r="148" spans="1:6">
      <c r="A148" s="408"/>
      <c r="B148" s="417"/>
      <c r="C148" s="445"/>
      <c r="D148" s="417"/>
      <c r="F148" s="417"/>
    </row>
    <row r="149" spans="1:6">
      <c r="A149" s="408"/>
      <c r="B149" s="446"/>
      <c r="C149" s="367"/>
      <c r="D149" s="374"/>
      <c r="E149" s="153"/>
      <c r="F149" s="438"/>
    </row>
    <row r="150" spans="1:6">
      <c r="A150" s="404"/>
      <c r="B150" s="366" t="s">
        <v>482</v>
      </c>
      <c r="C150" s="447"/>
      <c r="D150" s="173"/>
      <c r="E150" s="553"/>
      <c r="F150" s="448"/>
    </row>
    <row r="151" spans="1:6">
      <c r="A151" s="404"/>
      <c r="B151" s="366"/>
      <c r="C151" s="447"/>
      <c r="D151" s="173"/>
      <c r="E151" s="553"/>
      <c r="F151" s="448"/>
    </row>
    <row r="152" spans="1:6">
      <c r="A152" s="370" t="s">
        <v>406</v>
      </c>
      <c r="B152" s="371" t="s">
        <v>407</v>
      </c>
      <c r="C152" s="372" t="s">
        <v>408</v>
      </c>
      <c r="D152" s="373" t="s">
        <v>409</v>
      </c>
      <c r="E152" s="546" t="s">
        <v>410</v>
      </c>
      <c r="F152" s="151" t="s">
        <v>411</v>
      </c>
    </row>
    <row r="153" spans="1:6" ht="48">
      <c r="A153" s="408">
        <v>1</v>
      </c>
      <c r="B153" s="394" t="s">
        <v>622</v>
      </c>
      <c r="C153" s="174" t="s">
        <v>44</v>
      </c>
      <c r="D153" s="414">
        <v>40</v>
      </c>
      <c r="E153" s="153"/>
      <c r="F153" s="390">
        <f>D153*E153</f>
        <v>0</v>
      </c>
    </row>
    <row r="154" spans="1:6">
      <c r="A154" s="408"/>
      <c r="B154" s="394"/>
      <c r="C154" s="174"/>
      <c r="D154" s="414"/>
      <c r="E154" s="153"/>
      <c r="F154" s="390"/>
    </row>
    <row r="155" spans="1:6" ht="24">
      <c r="A155" s="394">
        <v>2</v>
      </c>
      <c r="B155" s="449" t="s">
        <v>623</v>
      </c>
      <c r="C155" s="174" t="s">
        <v>44</v>
      </c>
      <c r="D155" s="414">
        <v>3</v>
      </c>
      <c r="E155" s="153"/>
      <c r="F155" s="390">
        <f>D155*E155</f>
        <v>0</v>
      </c>
    </row>
    <row r="156" spans="1:6">
      <c r="A156" s="450"/>
      <c r="B156" s="451"/>
      <c r="C156" s="367"/>
      <c r="D156" s="452"/>
      <c r="E156" s="554"/>
      <c r="F156" s="368"/>
    </row>
    <row r="157" spans="1:6" ht="48">
      <c r="A157" s="450">
        <v>3</v>
      </c>
      <c r="B157" s="394" t="s">
        <v>624</v>
      </c>
      <c r="C157" s="174" t="s">
        <v>44</v>
      </c>
      <c r="D157" s="414">
        <v>12</v>
      </c>
      <c r="E157" s="153"/>
      <c r="F157" s="390">
        <f>D157*E157</f>
        <v>0</v>
      </c>
    </row>
    <row r="158" spans="1:6">
      <c r="A158" s="450"/>
      <c r="B158" s="449"/>
      <c r="C158" s="367"/>
      <c r="D158" s="453"/>
      <c r="E158" s="554"/>
      <c r="F158" s="368"/>
    </row>
    <row r="159" spans="1:6" ht="48">
      <c r="A159" s="401" t="s">
        <v>424</v>
      </c>
      <c r="B159" s="394" t="s">
        <v>625</v>
      </c>
      <c r="C159" s="174" t="s">
        <v>44</v>
      </c>
      <c r="D159" s="414">
        <v>8</v>
      </c>
      <c r="E159" s="153"/>
      <c r="F159" s="390">
        <f>D159*E159</f>
        <v>0</v>
      </c>
    </row>
    <row r="160" spans="1:6">
      <c r="A160" s="401"/>
      <c r="B160" s="449"/>
      <c r="C160" s="367"/>
      <c r="D160" s="453"/>
      <c r="E160" s="555"/>
      <c r="F160" s="368"/>
    </row>
    <row r="161" spans="1:6" ht="36">
      <c r="A161" s="362">
        <v>5</v>
      </c>
      <c r="B161" s="394" t="s">
        <v>626</v>
      </c>
      <c r="C161" s="367" t="s">
        <v>192</v>
      </c>
      <c r="D161" s="374">
        <v>40</v>
      </c>
      <c r="E161" s="153"/>
      <c r="F161" s="390">
        <f>D161*E161</f>
        <v>0</v>
      </c>
    </row>
    <row r="162" spans="1:6">
      <c r="A162" s="454"/>
      <c r="B162" s="394"/>
      <c r="C162" s="455"/>
      <c r="D162" s="453"/>
      <c r="E162" s="554"/>
      <c r="F162" s="368"/>
    </row>
    <row r="163" spans="1:6" ht="48">
      <c r="A163" s="454">
        <v>6</v>
      </c>
      <c r="B163" s="394" t="s">
        <v>627</v>
      </c>
      <c r="C163" s="174" t="s">
        <v>44</v>
      </c>
      <c r="D163" s="414">
        <v>10</v>
      </c>
      <c r="E163" s="153"/>
      <c r="F163" s="390">
        <f>D163*E163</f>
        <v>0</v>
      </c>
    </row>
    <row r="164" spans="1:6">
      <c r="A164" s="454"/>
      <c r="B164" s="394"/>
      <c r="C164" s="455"/>
      <c r="D164" s="453"/>
      <c r="E164" s="554"/>
      <c r="F164" s="368"/>
    </row>
    <row r="165" spans="1:6" ht="48">
      <c r="A165" s="454">
        <v>7</v>
      </c>
      <c r="B165" s="394" t="s">
        <v>628</v>
      </c>
      <c r="C165" s="174" t="s">
        <v>44</v>
      </c>
      <c r="D165" s="414">
        <v>6</v>
      </c>
      <c r="E165" s="153"/>
      <c r="F165" s="390">
        <f>D165*E165</f>
        <v>0</v>
      </c>
    </row>
    <row r="166" spans="1:6">
      <c r="A166" s="454"/>
      <c r="B166" s="394"/>
      <c r="C166" s="174"/>
      <c r="D166" s="414"/>
      <c r="E166" s="153"/>
      <c r="F166" s="390"/>
    </row>
    <row r="167" spans="1:6" ht="36">
      <c r="A167" s="454">
        <v>8</v>
      </c>
      <c r="B167" s="394" t="s">
        <v>629</v>
      </c>
      <c r="C167" s="174" t="s">
        <v>44</v>
      </c>
      <c r="D167" s="414">
        <v>24</v>
      </c>
      <c r="E167" s="153"/>
      <c r="F167" s="390">
        <f>D167*E167</f>
        <v>0</v>
      </c>
    </row>
    <row r="168" spans="1:6">
      <c r="A168" s="454"/>
      <c r="B168" s="394"/>
      <c r="C168" s="455"/>
      <c r="D168" s="453"/>
      <c r="E168" s="554"/>
      <c r="F168" s="368"/>
    </row>
    <row r="169" spans="1:6" ht="36">
      <c r="A169" s="454">
        <v>9</v>
      </c>
      <c r="B169" s="394" t="s">
        <v>630</v>
      </c>
      <c r="C169" s="174" t="s">
        <v>44</v>
      </c>
      <c r="D169" s="414">
        <v>1</v>
      </c>
      <c r="E169" s="153"/>
      <c r="F169" s="390">
        <f>D169*E169</f>
        <v>0</v>
      </c>
    </row>
    <row r="170" spans="1:6">
      <c r="A170" s="394"/>
      <c r="B170" s="394"/>
      <c r="C170" s="455"/>
      <c r="D170" s="453"/>
      <c r="E170" s="554"/>
      <c r="F170" s="368"/>
    </row>
    <row r="171" spans="1:6" ht="24">
      <c r="A171" s="456">
        <v>10</v>
      </c>
      <c r="B171" s="394" t="s">
        <v>483</v>
      </c>
      <c r="C171" s="174" t="s">
        <v>15</v>
      </c>
      <c r="D171" s="457">
        <v>1</v>
      </c>
      <c r="E171" s="556"/>
      <c r="F171" s="458">
        <f>D171*E171</f>
        <v>0</v>
      </c>
    </row>
    <row r="172" spans="1:6">
      <c r="A172" s="459"/>
      <c r="B172" s="449"/>
      <c r="C172" s="174"/>
      <c r="D172" s="457"/>
      <c r="E172" s="556"/>
      <c r="F172" s="458"/>
    </row>
    <row r="173" spans="1:6">
      <c r="A173" s="456">
        <v>11</v>
      </c>
      <c r="B173" s="449" t="s">
        <v>484</v>
      </c>
      <c r="C173" s="174" t="s">
        <v>44</v>
      </c>
      <c r="D173" s="457">
        <v>3</v>
      </c>
      <c r="E173" s="556"/>
      <c r="F173" s="458">
        <f t="shared" ref="F173" si="8">D173*E173</f>
        <v>0</v>
      </c>
    </row>
    <row r="174" spans="1:6">
      <c r="A174" s="459"/>
      <c r="B174" s="449"/>
      <c r="C174" s="174"/>
      <c r="D174" s="457"/>
      <c r="E174" s="556"/>
      <c r="F174" s="458"/>
    </row>
    <row r="175" spans="1:6">
      <c r="A175" s="456">
        <f>A173+1</f>
        <v>12</v>
      </c>
      <c r="B175" s="460" t="s">
        <v>485</v>
      </c>
      <c r="C175" s="174" t="s">
        <v>641</v>
      </c>
      <c r="D175" s="175">
        <f>SUM(F153:F173)</f>
        <v>0</v>
      </c>
      <c r="F175" s="458">
        <f>+C175*D175</f>
        <v>0</v>
      </c>
    </row>
    <row r="176" spans="1:6">
      <c r="A176" s="459"/>
      <c r="B176" s="449"/>
      <c r="C176" s="174"/>
      <c r="D176" s="175"/>
      <c r="F176" s="458"/>
    </row>
    <row r="177" spans="1:6">
      <c r="A177" s="456">
        <f>A175+1</f>
        <v>13</v>
      </c>
      <c r="B177" s="460" t="s">
        <v>486</v>
      </c>
      <c r="C177" s="174" t="s">
        <v>641</v>
      </c>
      <c r="D177" s="175">
        <f>SUM(F153:F173)</f>
        <v>0</v>
      </c>
      <c r="F177" s="458">
        <f>+C177*D177</f>
        <v>0</v>
      </c>
    </row>
    <row r="178" spans="1:6" ht="13.5" thickBot="1">
      <c r="A178" s="383"/>
      <c r="B178" s="461"/>
      <c r="C178" s="462"/>
      <c r="D178" s="463"/>
      <c r="E178" s="557"/>
      <c r="F178" s="464"/>
    </row>
    <row r="179" spans="1:6" s="186" customFormat="1" ht="13.5" thickTop="1">
      <c r="A179" s="465"/>
      <c r="B179" s="466" t="s">
        <v>638</v>
      </c>
      <c r="C179" s="423" t="s">
        <v>20</v>
      </c>
      <c r="D179" s="467"/>
      <c r="E179" s="558"/>
      <c r="F179" s="468">
        <f>SUM(F153:F177)</f>
        <v>0</v>
      </c>
    </row>
    <row r="180" spans="1:6">
      <c r="A180" s="362"/>
      <c r="B180" s="450"/>
      <c r="C180" s="367"/>
      <c r="D180" s="150"/>
      <c r="E180" s="153"/>
      <c r="F180" s="390"/>
    </row>
    <row r="181" spans="1:6" ht="24">
      <c r="A181" s="362"/>
      <c r="B181" s="369" t="s">
        <v>487</v>
      </c>
      <c r="C181" s="367"/>
      <c r="D181" s="150"/>
      <c r="E181" s="153"/>
      <c r="F181" s="390"/>
    </row>
    <row r="182" spans="1:6">
      <c r="A182" s="362"/>
      <c r="B182" s="369"/>
      <c r="C182" s="367"/>
      <c r="D182" s="150"/>
      <c r="E182" s="153"/>
      <c r="F182" s="390"/>
    </row>
    <row r="183" spans="1:6">
      <c r="A183" s="391"/>
      <c r="B183" s="364" t="s">
        <v>488</v>
      </c>
      <c r="C183" s="364"/>
      <c r="D183" s="157"/>
      <c r="E183" s="545"/>
      <c r="F183" s="169"/>
    </row>
    <row r="184" spans="1:6">
      <c r="A184" s="391"/>
      <c r="B184" s="389" t="s">
        <v>489</v>
      </c>
      <c r="C184" s="364"/>
      <c r="D184" s="157"/>
      <c r="E184" s="545"/>
      <c r="F184" s="169"/>
    </row>
    <row r="185" spans="1:6">
      <c r="A185" s="391"/>
      <c r="B185" s="389" t="s">
        <v>490</v>
      </c>
      <c r="C185" s="364"/>
      <c r="D185" s="157"/>
      <c r="E185" s="545"/>
      <c r="F185" s="169"/>
    </row>
    <row r="186" spans="1:6">
      <c r="A186" s="391"/>
      <c r="B186" s="389" t="s">
        <v>491</v>
      </c>
      <c r="C186" s="364"/>
      <c r="D186" s="157"/>
      <c r="E186" s="545"/>
      <c r="F186" s="169"/>
    </row>
    <row r="187" spans="1:6">
      <c r="A187" s="391"/>
      <c r="B187" s="389" t="s">
        <v>492</v>
      </c>
      <c r="C187" s="364"/>
      <c r="D187" s="157"/>
      <c r="E187" s="545"/>
      <c r="F187" s="169"/>
    </row>
    <row r="188" spans="1:6" ht="24">
      <c r="A188" s="391"/>
      <c r="B188" s="403" t="s">
        <v>493</v>
      </c>
      <c r="C188" s="364"/>
      <c r="D188" s="157"/>
      <c r="E188" s="545"/>
      <c r="F188" s="169"/>
    </row>
    <row r="189" spans="1:6" ht="24">
      <c r="A189" s="391"/>
      <c r="B189" s="403" t="s">
        <v>494</v>
      </c>
      <c r="C189" s="364"/>
      <c r="D189" s="157"/>
      <c r="E189" s="545"/>
      <c r="F189" s="169"/>
    </row>
    <row r="190" spans="1:6" ht="24">
      <c r="A190" s="391"/>
      <c r="B190" s="403" t="s">
        <v>495</v>
      </c>
      <c r="C190" s="364"/>
      <c r="D190" s="157"/>
      <c r="E190" s="545"/>
      <c r="F190" s="169"/>
    </row>
    <row r="191" spans="1:6" ht="24">
      <c r="A191" s="391"/>
      <c r="B191" s="403" t="s">
        <v>496</v>
      </c>
      <c r="C191" s="364"/>
      <c r="D191" s="157"/>
      <c r="E191" s="545"/>
      <c r="F191" s="169"/>
    </row>
    <row r="192" spans="1:6">
      <c r="A192" s="391"/>
      <c r="B192" s="403" t="s">
        <v>497</v>
      </c>
      <c r="C192" s="364"/>
      <c r="D192" s="157"/>
      <c r="E192" s="545"/>
      <c r="F192" s="169"/>
    </row>
    <row r="193" spans="1:6">
      <c r="A193" s="391"/>
      <c r="B193" s="364"/>
      <c r="C193" s="364"/>
      <c r="D193" s="157"/>
      <c r="E193" s="545"/>
      <c r="F193" s="169"/>
    </row>
    <row r="194" spans="1:6">
      <c r="A194" s="370" t="s">
        <v>406</v>
      </c>
      <c r="B194" s="371" t="s">
        <v>407</v>
      </c>
      <c r="C194" s="372" t="s">
        <v>408</v>
      </c>
      <c r="D194" s="373" t="s">
        <v>409</v>
      </c>
      <c r="E194" s="546" t="s">
        <v>410</v>
      </c>
      <c r="F194" s="151" t="s">
        <v>411</v>
      </c>
    </row>
    <row r="195" spans="1:6" ht="60">
      <c r="A195" s="469" t="s">
        <v>0</v>
      </c>
      <c r="B195" s="470" t="s">
        <v>498</v>
      </c>
      <c r="C195" s="471" t="s">
        <v>44</v>
      </c>
      <c r="D195" s="472">
        <v>1</v>
      </c>
      <c r="E195" s="153"/>
      <c r="F195" s="368">
        <f>D195*E195</f>
        <v>0</v>
      </c>
    </row>
    <row r="196" spans="1:6" ht="24">
      <c r="A196" s="473"/>
      <c r="B196" s="470" t="s">
        <v>499</v>
      </c>
      <c r="C196" s="471" t="s">
        <v>44</v>
      </c>
      <c r="D196" s="472">
        <v>2</v>
      </c>
      <c r="E196" s="153"/>
      <c r="F196" s="368">
        <f>D196*E196</f>
        <v>0</v>
      </c>
    </row>
    <row r="197" spans="1:6" ht="72">
      <c r="A197" s="474"/>
      <c r="B197" s="475" t="s">
        <v>500</v>
      </c>
      <c r="C197" s="476" t="s">
        <v>44</v>
      </c>
      <c r="D197" s="414">
        <v>2</v>
      </c>
      <c r="E197" s="153"/>
      <c r="F197" s="477">
        <f t="shared" ref="F197" si="9">D197*E197</f>
        <v>0</v>
      </c>
    </row>
    <row r="198" spans="1:6">
      <c r="A198" s="473"/>
      <c r="B198" s="470" t="s">
        <v>501</v>
      </c>
      <c r="C198" s="471" t="s">
        <v>44</v>
      </c>
      <c r="D198" s="478">
        <v>2</v>
      </c>
      <c r="E198" s="153"/>
      <c r="F198" s="368">
        <f>D198*E198</f>
        <v>0</v>
      </c>
    </row>
    <row r="199" spans="1:6" ht="24">
      <c r="A199" s="479"/>
      <c r="B199" s="480" t="s">
        <v>502</v>
      </c>
      <c r="C199" s="481" t="s">
        <v>44</v>
      </c>
      <c r="D199" s="482">
        <v>1</v>
      </c>
      <c r="E199" s="176"/>
      <c r="F199" s="483">
        <f>D199*E199</f>
        <v>0</v>
      </c>
    </row>
    <row r="200" spans="1:6">
      <c r="A200" s="473"/>
      <c r="B200" s="470" t="s">
        <v>503</v>
      </c>
      <c r="C200" s="471" t="s">
        <v>15</v>
      </c>
      <c r="D200" s="472">
        <v>1</v>
      </c>
      <c r="E200" s="559"/>
      <c r="F200" s="368">
        <f>SUM(F195:F199)</f>
        <v>0</v>
      </c>
    </row>
    <row r="201" spans="1:6">
      <c r="A201" s="484"/>
      <c r="B201" s="183"/>
      <c r="C201" s="476"/>
      <c r="D201" s="414"/>
      <c r="E201" s="560"/>
      <c r="F201" s="477"/>
    </row>
    <row r="202" spans="1:6" ht="48">
      <c r="A202" s="484">
        <v>2</v>
      </c>
      <c r="B202" s="183" t="s">
        <v>504</v>
      </c>
      <c r="C202" s="476"/>
      <c r="D202" s="486"/>
      <c r="E202" s="560"/>
      <c r="F202" s="487"/>
    </row>
    <row r="203" spans="1:6" ht="36">
      <c r="A203" s="484"/>
      <c r="B203" s="183" t="s">
        <v>631</v>
      </c>
      <c r="C203" s="476" t="s">
        <v>44</v>
      </c>
      <c r="D203" s="453">
        <v>11</v>
      </c>
      <c r="E203" s="560"/>
      <c r="F203" s="477">
        <f>D203*E203</f>
        <v>0</v>
      </c>
    </row>
    <row r="204" spans="1:6" ht="36">
      <c r="A204" s="484"/>
      <c r="B204" s="183" t="s">
        <v>632</v>
      </c>
      <c r="C204" s="476" t="s">
        <v>44</v>
      </c>
      <c r="D204" s="453">
        <v>11</v>
      </c>
      <c r="E204" s="560"/>
      <c r="F204" s="477">
        <f>D204*E204</f>
        <v>0</v>
      </c>
    </row>
    <row r="205" spans="1:6" ht="36">
      <c r="A205" s="484"/>
      <c r="B205" s="183" t="s">
        <v>633</v>
      </c>
      <c r="C205" s="476" t="s">
        <v>44</v>
      </c>
      <c r="D205" s="453">
        <v>1</v>
      </c>
      <c r="E205" s="560"/>
      <c r="F205" s="477">
        <f>D205*E205</f>
        <v>0</v>
      </c>
    </row>
    <row r="206" spans="1:6">
      <c r="A206" s="484"/>
      <c r="B206" s="415"/>
      <c r="C206" s="476"/>
      <c r="D206" s="453"/>
      <c r="E206" s="560"/>
      <c r="F206" s="477"/>
    </row>
    <row r="207" spans="1:6" ht="48">
      <c r="A207" s="484">
        <f>A202+1</f>
        <v>3</v>
      </c>
      <c r="B207" s="183" t="s">
        <v>505</v>
      </c>
      <c r="C207" s="476"/>
      <c r="D207" s="486"/>
      <c r="E207" s="560"/>
      <c r="F207" s="477"/>
    </row>
    <row r="208" spans="1:6" ht="48">
      <c r="A208" s="484"/>
      <c r="B208" s="183" t="s">
        <v>506</v>
      </c>
      <c r="C208" s="476" t="s">
        <v>192</v>
      </c>
      <c r="D208" s="486">
        <v>510</v>
      </c>
      <c r="E208" s="560"/>
      <c r="F208" s="477">
        <f>D208*E208</f>
        <v>0</v>
      </c>
    </row>
    <row r="209" spans="1:6">
      <c r="A209" s="484"/>
      <c r="B209" s="183"/>
      <c r="C209" s="476"/>
      <c r="D209" s="486"/>
      <c r="E209" s="560"/>
      <c r="F209" s="477"/>
    </row>
    <row r="210" spans="1:6" ht="24">
      <c r="A210" s="484">
        <v>4</v>
      </c>
      <c r="B210" s="183" t="s">
        <v>507</v>
      </c>
      <c r="C210" s="476"/>
      <c r="D210" s="486"/>
      <c r="E210" s="560"/>
      <c r="F210" s="477"/>
    </row>
    <row r="211" spans="1:6">
      <c r="A211" s="484"/>
      <c r="B211" s="183" t="s">
        <v>508</v>
      </c>
      <c r="C211" s="476" t="s">
        <v>192</v>
      </c>
      <c r="D211" s="486">
        <v>35</v>
      </c>
      <c r="E211" s="560"/>
      <c r="F211" s="477">
        <f>D211*E211</f>
        <v>0</v>
      </c>
    </row>
    <row r="212" spans="1:6">
      <c r="A212" s="484"/>
      <c r="B212" s="183"/>
      <c r="C212" s="476"/>
      <c r="D212" s="486"/>
      <c r="E212" s="560"/>
      <c r="F212" s="477"/>
    </row>
    <row r="213" spans="1:6" ht="48">
      <c r="A213" s="484">
        <v>5</v>
      </c>
      <c r="B213" s="183" t="s">
        <v>509</v>
      </c>
      <c r="C213" s="476" t="s">
        <v>192</v>
      </c>
      <c r="D213" s="486">
        <v>30</v>
      </c>
      <c r="E213" s="560"/>
      <c r="F213" s="477">
        <f t="shared" ref="F213" si="10">D213*E213</f>
        <v>0</v>
      </c>
    </row>
    <row r="214" spans="1:6">
      <c r="A214" s="484"/>
      <c r="B214" s="183"/>
      <c r="C214" s="476"/>
      <c r="D214" s="486"/>
      <c r="E214" s="560"/>
      <c r="F214" s="477"/>
    </row>
    <row r="215" spans="1:6" ht="36">
      <c r="A215" s="484">
        <v>6</v>
      </c>
      <c r="B215" s="183" t="s">
        <v>510</v>
      </c>
      <c r="C215" s="476"/>
      <c r="D215" s="486"/>
      <c r="E215" s="560"/>
      <c r="F215" s="477"/>
    </row>
    <row r="216" spans="1:6">
      <c r="A216" s="484"/>
      <c r="B216" s="183" t="s">
        <v>511</v>
      </c>
      <c r="C216" s="476" t="s">
        <v>192</v>
      </c>
      <c r="D216" s="486">
        <v>180</v>
      </c>
      <c r="E216" s="560"/>
      <c r="F216" s="477">
        <f>D216*E216</f>
        <v>0</v>
      </c>
    </row>
    <row r="217" spans="1:6">
      <c r="A217" s="484"/>
      <c r="B217" s="183" t="s">
        <v>512</v>
      </c>
      <c r="C217" s="476" t="s">
        <v>192</v>
      </c>
      <c r="D217" s="486">
        <v>110</v>
      </c>
      <c r="E217" s="560"/>
      <c r="F217" s="477">
        <f>D217*E217</f>
        <v>0</v>
      </c>
    </row>
    <row r="218" spans="1:6">
      <c r="A218" s="484"/>
      <c r="B218" s="183"/>
      <c r="C218" s="476"/>
      <c r="D218" s="486"/>
      <c r="E218" s="560"/>
      <c r="F218" s="477"/>
    </row>
    <row r="219" spans="1:6">
      <c r="A219" s="484">
        <f>A215+1</f>
        <v>7</v>
      </c>
      <c r="B219" s="183" t="s">
        <v>513</v>
      </c>
      <c r="C219" s="476"/>
      <c r="D219" s="486"/>
      <c r="E219" s="560"/>
      <c r="F219" s="477"/>
    </row>
    <row r="220" spans="1:6">
      <c r="A220" s="484"/>
      <c r="B220" s="183" t="s">
        <v>514</v>
      </c>
      <c r="C220" s="476" t="s">
        <v>192</v>
      </c>
      <c r="D220" s="486">
        <v>50</v>
      </c>
      <c r="E220" s="560"/>
      <c r="F220" s="477">
        <f>D220*E220</f>
        <v>0</v>
      </c>
    </row>
    <row r="221" spans="1:6">
      <c r="A221" s="484"/>
      <c r="B221" s="183"/>
      <c r="C221" s="476"/>
      <c r="D221" s="486"/>
      <c r="E221" s="560"/>
      <c r="F221" s="477"/>
    </row>
    <row r="222" spans="1:6" ht="36">
      <c r="A222" s="484">
        <f>A219+1</f>
        <v>8</v>
      </c>
      <c r="B222" s="183" t="s">
        <v>515</v>
      </c>
      <c r="C222" s="476"/>
      <c r="D222" s="486"/>
      <c r="E222" s="560"/>
      <c r="F222" s="477"/>
    </row>
    <row r="223" spans="1:6">
      <c r="A223" s="484"/>
      <c r="B223" s="183" t="s">
        <v>516</v>
      </c>
      <c r="C223" s="476" t="s">
        <v>192</v>
      </c>
      <c r="D223" s="486">
        <v>20</v>
      </c>
      <c r="E223" s="560"/>
      <c r="F223" s="477">
        <f>D223*E223</f>
        <v>0</v>
      </c>
    </row>
    <row r="224" spans="1:6">
      <c r="A224" s="484"/>
      <c r="B224" s="183"/>
      <c r="C224" s="476"/>
      <c r="D224" s="486"/>
      <c r="E224" s="560"/>
      <c r="F224" s="477"/>
    </row>
    <row r="225" spans="1:6" ht="36">
      <c r="A225" s="484">
        <v>9</v>
      </c>
      <c r="B225" s="183" t="s">
        <v>517</v>
      </c>
      <c r="C225" s="488">
        <v>0.03</v>
      </c>
      <c r="D225" s="485">
        <f>SUM(F200:F223)</f>
        <v>0</v>
      </c>
      <c r="F225" s="477">
        <f>C225*D225</f>
        <v>0</v>
      </c>
    </row>
    <row r="226" spans="1:6">
      <c r="A226" s="484"/>
      <c r="B226" s="183"/>
      <c r="C226" s="476"/>
      <c r="D226" s="489"/>
      <c r="E226" s="560"/>
      <c r="F226" s="477"/>
    </row>
    <row r="227" spans="1:6" ht="36.75" thickBot="1">
      <c r="A227" s="490">
        <v>10</v>
      </c>
      <c r="B227" s="462" t="s">
        <v>518</v>
      </c>
      <c r="C227" s="491" t="s">
        <v>15</v>
      </c>
      <c r="D227" s="492">
        <v>1</v>
      </c>
      <c r="E227" s="561"/>
      <c r="F227" s="156">
        <f t="shared" ref="F227" si="11">D227*E227</f>
        <v>0</v>
      </c>
    </row>
    <row r="228" spans="1:6" s="186" customFormat="1" ht="13.5" thickTop="1">
      <c r="A228" s="386"/>
      <c r="B228" s="493" t="s">
        <v>640</v>
      </c>
      <c r="C228" s="494"/>
      <c r="D228" s="495"/>
      <c r="E228" s="562"/>
      <c r="F228" s="496">
        <f>SUM(F200:F227)</f>
        <v>0</v>
      </c>
    </row>
    <row r="229" spans="1:6">
      <c r="A229" s="497"/>
      <c r="B229" s="403"/>
      <c r="C229" s="498"/>
      <c r="D229" s="453"/>
      <c r="E229" s="563"/>
      <c r="F229" s="487"/>
    </row>
    <row r="230" spans="1:6">
      <c r="A230" s="499"/>
      <c r="B230" s="411" t="s">
        <v>519</v>
      </c>
      <c r="C230" s="177"/>
      <c r="D230" s="178"/>
      <c r="E230" s="564"/>
      <c r="F230" s="477"/>
    </row>
    <row r="231" spans="1:6">
      <c r="A231" s="499"/>
      <c r="B231" s="411"/>
      <c r="C231" s="177"/>
      <c r="D231" s="178"/>
      <c r="E231" s="564"/>
      <c r="F231" s="477"/>
    </row>
    <row r="232" spans="1:6">
      <c r="A232" s="370" t="s">
        <v>406</v>
      </c>
      <c r="B232" s="371" t="s">
        <v>407</v>
      </c>
      <c r="C232" s="372" t="s">
        <v>408</v>
      </c>
      <c r="D232" s="373" t="s">
        <v>409</v>
      </c>
      <c r="E232" s="546" t="s">
        <v>410</v>
      </c>
      <c r="F232" s="151" t="s">
        <v>411</v>
      </c>
    </row>
    <row r="233" spans="1:6" ht="24">
      <c r="A233" s="500"/>
      <c r="B233" s="501" t="s">
        <v>520</v>
      </c>
      <c r="C233" s="447"/>
      <c r="D233" s="179"/>
      <c r="E233" s="565"/>
      <c r="F233" s="502"/>
    </row>
    <row r="234" spans="1:6">
      <c r="A234" s="500">
        <v>1</v>
      </c>
      <c r="B234" s="180" t="s">
        <v>521</v>
      </c>
      <c r="C234" s="503" t="s">
        <v>44</v>
      </c>
      <c r="D234" s="179">
        <v>1</v>
      </c>
      <c r="E234" s="566"/>
      <c r="F234" s="502">
        <f t="shared" ref="F234:F237" si="12">D234*E234</f>
        <v>0</v>
      </c>
    </row>
    <row r="235" spans="1:6" ht="60">
      <c r="A235" s="500">
        <v>2</v>
      </c>
      <c r="B235" s="180" t="s">
        <v>522</v>
      </c>
      <c r="C235" s="447" t="s">
        <v>44</v>
      </c>
      <c r="D235" s="181">
        <v>1</v>
      </c>
      <c r="E235" s="565"/>
      <c r="F235" s="502">
        <f t="shared" si="12"/>
        <v>0</v>
      </c>
    </row>
    <row r="236" spans="1:6" ht="120">
      <c r="A236" s="504">
        <v>3</v>
      </c>
      <c r="B236" s="182" t="s">
        <v>523</v>
      </c>
      <c r="C236" s="447" t="s">
        <v>44</v>
      </c>
      <c r="D236" s="181">
        <v>3</v>
      </c>
      <c r="E236" s="565"/>
      <c r="F236" s="502">
        <f t="shared" si="12"/>
        <v>0</v>
      </c>
    </row>
    <row r="237" spans="1:6">
      <c r="A237" s="504">
        <v>4</v>
      </c>
      <c r="B237" s="183" t="s">
        <v>524</v>
      </c>
      <c r="C237" s="503" t="s">
        <v>44</v>
      </c>
      <c r="D237" s="181">
        <v>3</v>
      </c>
      <c r="E237" s="566"/>
      <c r="F237" s="502">
        <f t="shared" si="12"/>
        <v>0</v>
      </c>
    </row>
    <row r="238" spans="1:6">
      <c r="A238" s="504">
        <v>5</v>
      </c>
      <c r="B238" s="398" t="s">
        <v>525</v>
      </c>
      <c r="C238" s="447" t="s">
        <v>192</v>
      </c>
      <c r="D238" s="375">
        <v>90</v>
      </c>
      <c r="E238" s="565"/>
      <c r="F238" s="477">
        <f>D238*E238</f>
        <v>0</v>
      </c>
    </row>
    <row r="239" spans="1:6" ht="24">
      <c r="A239" s="504">
        <v>6</v>
      </c>
      <c r="B239" s="398" t="s">
        <v>526</v>
      </c>
      <c r="C239" s="398" t="s">
        <v>192</v>
      </c>
      <c r="D239" s="499">
        <v>10</v>
      </c>
      <c r="E239" s="567"/>
      <c r="F239" s="477">
        <f t="shared" ref="F239:F240" si="13">D239*E239</f>
        <v>0</v>
      </c>
    </row>
    <row r="240" spans="1:6" ht="36">
      <c r="A240" s="504">
        <f>+A239+1</f>
        <v>7</v>
      </c>
      <c r="B240" s="380" t="s">
        <v>527</v>
      </c>
      <c r="C240" s="503" t="s">
        <v>192</v>
      </c>
      <c r="D240" s="484">
        <v>70</v>
      </c>
      <c r="E240" s="566"/>
      <c r="F240" s="477">
        <f t="shared" si="13"/>
        <v>0</v>
      </c>
    </row>
    <row r="241" spans="1:6">
      <c r="A241" s="504">
        <v>8</v>
      </c>
      <c r="B241" s="183" t="s">
        <v>528</v>
      </c>
      <c r="C241" s="505">
        <v>0.03</v>
      </c>
      <c r="D241" s="506">
        <f>SUM(F234:F240)</f>
        <v>0</v>
      </c>
      <c r="E241" s="568"/>
      <c r="F241" s="154">
        <f>C241*D241</f>
        <v>0</v>
      </c>
    </row>
    <row r="242" spans="1:6" ht="24">
      <c r="A242" s="504">
        <f>+A241+1</f>
        <v>9</v>
      </c>
      <c r="B242" s="183" t="s">
        <v>529</v>
      </c>
      <c r="C242" s="447" t="s">
        <v>15</v>
      </c>
      <c r="D242" s="375">
        <v>1</v>
      </c>
      <c r="E242" s="565"/>
      <c r="F242" s="477">
        <f>D242*E242</f>
        <v>0</v>
      </c>
    </row>
    <row r="243" spans="1:6" ht="24">
      <c r="A243" s="500">
        <f>+A242+1</f>
        <v>10</v>
      </c>
      <c r="B243" s="183" t="s">
        <v>530</v>
      </c>
      <c r="C243" s="447" t="s">
        <v>15</v>
      </c>
      <c r="D243" s="375">
        <v>1</v>
      </c>
      <c r="E243" s="565"/>
      <c r="F243" s="477">
        <f t="shared" ref="F243" si="14">D243*E243</f>
        <v>0</v>
      </c>
    </row>
    <row r="244" spans="1:6" ht="13.5" thickBot="1">
      <c r="A244" s="419"/>
      <c r="B244" s="507"/>
      <c r="C244" s="508"/>
      <c r="D244" s="509"/>
      <c r="E244" s="569"/>
      <c r="F244" s="156"/>
    </row>
    <row r="245" spans="1:6" s="186" customFormat="1" ht="13.5" thickTop="1">
      <c r="A245" s="386"/>
      <c r="B245" s="466" t="s">
        <v>639</v>
      </c>
      <c r="C245" s="510" t="s">
        <v>531</v>
      </c>
      <c r="D245" s="511">
        <v>1</v>
      </c>
      <c r="E245" s="570"/>
      <c r="F245" s="512">
        <f>SUM(F233:F243)</f>
        <v>0</v>
      </c>
    </row>
    <row r="246" spans="1:6" s="186" customFormat="1">
      <c r="A246" s="386"/>
      <c r="B246" s="466"/>
      <c r="C246" s="510"/>
      <c r="D246" s="511"/>
      <c r="E246" s="570"/>
      <c r="F246" s="512"/>
    </row>
    <row r="247" spans="1:6">
      <c r="A247" s="497"/>
      <c r="B247" s="403"/>
      <c r="C247" s="498"/>
      <c r="D247" s="453"/>
      <c r="E247" s="563"/>
      <c r="F247" s="477"/>
    </row>
    <row r="248" spans="1:6">
      <c r="A248" s="513"/>
      <c r="B248" s="411" t="s">
        <v>532</v>
      </c>
      <c r="C248" s="498"/>
      <c r="D248" s="453"/>
      <c r="E248" s="571"/>
      <c r="F248" s="477"/>
    </row>
    <row r="249" spans="1:6">
      <c r="A249" s="513"/>
      <c r="B249" s="411" t="s">
        <v>533</v>
      </c>
      <c r="C249" s="498"/>
      <c r="D249" s="453"/>
      <c r="E249" s="571"/>
      <c r="F249" s="477"/>
    </row>
    <row r="250" spans="1:6">
      <c r="A250" s="514" t="s">
        <v>406</v>
      </c>
      <c r="B250" s="372" t="s">
        <v>407</v>
      </c>
      <c r="C250" s="372" t="s">
        <v>408</v>
      </c>
      <c r="D250" s="184" t="s">
        <v>409</v>
      </c>
      <c r="E250" s="546"/>
      <c r="F250" s="515" t="s">
        <v>411</v>
      </c>
    </row>
    <row r="251" spans="1:6">
      <c r="A251" s="514"/>
      <c r="B251" s="372"/>
      <c r="C251" s="372"/>
      <c r="D251" s="184"/>
      <c r="E251" s="546"/>
      <c r="F251" s="515"/>
    </row>
    <row r="252" spans="1:6">
      <c r="A252" s="500">
        <v>1</v>
      </c>
      <c r="B252" s="516" t="s">
        <v>534</v>
      </c>
      <c r="C252" s="517"/>
      <c r="D252" s="518"/>
      <c r="E252" s="153"/>
      <c r="F252" s="477"/>
    </row>
    <row r="253" spans="1:6">
      <c r="A253" s="500"/>
      <c r="B253" s="519" t="s">
        <v>535</v>
      </c>
      <c r="C253" s="517" t="s">
        <v>192</v>
      </c>
      <c r="D253" s="518">
        <v>10</v>
      </c>
      <c r="E253" s="153"/>
      <c r="F253" s="477">
        <f t="shared" ref="F253:F264" si="15">D253*E253</f>
        <v>0</v>
      </c>
    </row>
    <row r="254" spans="1:6">
      <c r="A254" s="500"/>
      <c r="B254" s="519" t="s">
        <v>536</v>
      </c>
      <c r="C254" s="517" t="s">
        <v>192</v>
      </c>
      <c r="D254" s="518">
        <v>10</v>
      </c>
      <c r="E254" s="153"/>
      <c r="F254" s="477">
        <f t="shared" si="15"/>
        <v>0</v>
      </c>
    </row>
    <row r="255" spans="1:6">
      <c r="A255" s="500"/>
      <c r="B255" s="519" t="s">
        <v>537</v>
      </c>
      <c r="C255" s="517" t="s">
        <v>192</v>
      </c>
      <c r="D255" s="518">
        <v>10</v>
      </c>
      <c r="E255" s="153"/>
      <c r="F255" s="477">
        <f t="shared" si="15"/>
        <v>0</v>
      </c>
    </row>
    <row r="256" spans="1:6">
      <c r="A256" s="500"/>
      <c r="B256" s="519" t="s">
        <v>538</v>
      </c>
      <c r="C256" s="517" t="s">
        <v>192</v>
      </c>
      <c r="D256" s="518">
        <v>10</v>
      </c>
      <c r="E256" s="153"/>
      <c r="F256" s="477">
        <f t="shared" si="15"/>
        <v>0</v>
      </c>
    </row>
    <row r="257" spans="1:6" ht="24">
      <c r="A257" s="500"/>
      <c r="B257" s="519" t="s">
        <v>539</v>
      </c>
      <c r="C257" s="517" t="s">
        <v>15</v>
      </c>
      <c r="D257" s="518">
        <v>1</v>
      </c>
      <c r="E257" s="153"/>
      <c r="F257" s="477">
        <f t="shared" si="15"/>
        <v>0</v>
      </c>
    </row>
    <row r="258" spans="1:6">
      <c r="A258" s="500"/>
      <c r="B258" s="519" t="s">
        <v>540</v>
      </c>
      <c r="C258" s="517" t="s">
        <v>15</v>
      </c>
      <c r="D258" s="518">
        <v>1</v>
      </c>
      <c r="E258" s="153"/>
      <c r="F258" s="477">
        <f t="shared" si="15"/>
        <v>0</v>
      </c>
    </row>
    <row r="259" spans="1:6">
      <c r="A259" s="500"/>
      <c r="B259" s="516" t="s">
        <v>541</v>
      </c>
      <c r="C259" s="517" t="s">
        <v>44</v>
      </c>
      <c r="D259" s="518">
        <v>1</v>
      </c>
      <c r="E259" s="153"/>
      <c r="F259" s="477">
        <f t="shared" si="15"/>
        <v>0</v>
      </c>
    </row>
    <row r="260" spans="1:6">
      <c r="A260" s="500"/>
      <c r="B260" s="516" t="s">
        <v>542</v>
      </c>
      <c r="C260" s="517" t="s">
        <v>44</v>
      </c>
      <c r="D260" s="518">
        <v>1</v>
      </c>
      <c r="E260" s="153"/>
      <c r="F260" s="477">
        <f t="shared" si="15"/>
        <v>0</v>
      </c>
    </row>
    <row r="261" spans="1:6">
      <c r="A261" s="500"/>
      <c r="B261" s="516" t="s">
        <v>543</v>
      </c>
      <c r="C261" s="517" t="s">
        <v>44</v>
      </c>
      <c r="D261" s="518">
        <v>1</v>
      </c>
      <c r="E261" s="153"/>
      <c r="F261" s="477">
        <f t="shared" si="15"/>
        <v>0</v>
      </c>
    </row>
    <row r="262" spans="1:6" ht="24">
      <c r="A262" s="500"/>
      <c r="B262" s="516" t="s">
        <v>544</v>
      </c>
      <c r="C262" s="517" t="s">
        <v>44</v>
      </c>
      <c r="D262" s="518">
        <v>1</v>
      </c>
      <c r="E262" s="153"/>
      <c r="F262" s="477">
        <f t="shared" si="15"/>
        <v>0</v>
      </c>
    </row>
    <row r="263" spans="1:6">
      <c r="A263" s="500"/>
      <c r="B263" s="516" t="s">
        <v>545</v>
      </c>
      <c r="C263" s="517" t="s">
        <v>44</v>
      </c>
      <c r="D263" s="518">
        <v>1</v>
      </c>
      <c r="E263" s="153"/>
      <c r="F263" s="477">
        <f t="shared" si="15"/>
        <v>0</v>
      </c>
    </row>
    <row r="264" spans="1:6">
      <c r="A264" s="500"/>
      <c r="B264" s="516" t="s">
        <v>546</v>
      </c>
      <c r="C264" s="517" t="s">
        <v>192</v>
      </c>
      <c r="D264" s="518">
        <v>10</v>
      </c>
      <c r="E264" s="153"/>
      <c r="F264" s="477">
        <f t="shared" si="15"/>
        <v>0</v>
      </c>
    </row>
    <row r="265" spans="1:6" ht="13.5" thickBot="1">
      <c r="A265" s="520"/>
      <c r="B265" s="521"/>
      <c r="C265" s="522"/>
      <c r="D265" s="523"/>
      <c r="E265" s="155"/>
      <c r="F265" s="156"/>
    </row>
    <row r="266" spans="1:6" s="186" customFormat="1" ht="13.5" thickTop="1">
      <c r="A266" s="524"/>
      <c r="B266" s="465" t="s">
        <v>642</v>
      </c>
      <c r="C266" s="525"/>
      <c r="D266" s="191"/>
      <c r="E266" s="572"/>
      <c r="F266" s="512">
        <f>SUM(F252:F265)</f>
        <v>0</v>
      </c>
    </row>
    <row r="267" spans="1:6">
      <c r="A267" s="497"/>
      <c r="B267" s="403"/>
      <c r="C267" s="498"/>
      <c r="D267" s="453"/>
      <c r="E267" s="563"/>
      <c r="F267" s="477"/>
    </row>
    <row r="268" spans="1:6">
      <c r="A268" s="526"/>
      <c r="B268" s="411" t="s">
        <v>547</v>
      </c>
      <c r="C268" s="527"/>
      <c r="D268" s="528"/>
      <c r="E268" s="573"/>
      <c r="F268" s="392"/>
    </row>
    <row r="269" spans="1:6">
      <c r="A269" s="370" t="s">
        <v>406</v>
      </c>
      <c r="B269" s="371" t="s">
        <v>407</v>
      </c>
      <c r="C269" s="372" t="s">
        <v>408</v>
      </c>
      <c r="D269" s="373" t="s">
        <v>409</v>
      </c>
      <c r="E269" s="546" t="s">
        <v>410</v>
      </c>
      <c r="F269" s="151" t="s">
        <v>411</v>
      </c>
    </row>
    <row r="270" spans="1:6" ht="36">
      <c r="A270" s="529" t="s">
        <v>416</v>
      </c>
      <c r="B270" s="530" t="s">
        <v>548</v>
      </c>
      <c r="C270" s="367" t="s">
        <v>14</v>
      </c>
      <c r="D270" s="374">
        <v>6</v>
      </c>
      <c r="E270" s="573"/>
      <c r="F270" s="477">
        <f>D270*E270</f>
        <v>0</v>
      </c>
    </row>
    <row r="271" spans="1:6">
      <c r="A271" s="529"/>
      <c r="B271" s="530"/>
      <c r="C271" s="367"/>
      <c r="D271" s="374"/>
      <c r="E271" s="573"/>
      <c r="F271" s="477"/>
    </row>
    <row r="272" spans="1:6" ht="60">
      <c r="A272" s="529">
        <v>2</v>
      </c>
      <c r="B272" s="530" t="s">
        <v>549</v>
      </c>
      <c r="C272" s="367" t="s">
        <v>15</v>
      </c>
      <c r="D272" s="374">
        <v>1</v>
      </c>
      <c r="E272" s="573"/>
      <c r="F272" s="477">
        <f>D272*E272</f>
        <v>0</v>
      </c>
    </row>
    <row r="273" spans="1:6">
      <c r="A273" s="529"/>
      <c r="B273" s="530"/>
      <c r="C273" s="367"/>
      <c r="D273" s="374"/>
      <c r="E273" s="573"/>
      <c r="F273" s="477"/>
    </row>
    <row r="274" spans="1:6" ht="36">
      <c r="A274" s="529">
        <v>3</v>
      </c>
      <c r="B274" s="530" t="s">
        <v>550</v>
      </c>
      <c r="C274" s="367" t="s">
        <v>15</v>
      </c>
      <c r="D274" s="414">
        <v>4</v>
      </c>
      <c r="E274" s="153"/>
      <c r="F274" s="390">
        <f>D274*E274</f>
        <v>0</v>
      </c>
    </row>
    <row r="275" spans="1:6">
      <c r="A275" s="529"/>
      <c r="B275" s="530"/>
      <c r="C275" s="367"/>
      <c r="D275" s="414"/>
      <c r="E275" s="153"/>
      <c r="F275" s="390"/>
    </row>
    <row r="276" spans="1:6" ht="24">
      <c r="A276" s="529">
        <v>4</v>
      </c>
      <c r="B276" s="394" t="s">
        <v>551</v>
      </c>
      <c r="C276" s="367" t="s">
        <v>552</v>
      </c>
      <c r="D276" s="414">
        <v>30</v>
      </c>
      <c r="E276" s="153"/>
      <c r="F276" s="390">
        <f>D276*E276</f>
        <v>0</v>
      </c>
    </row>
    <row r="277" spans="1:6">
      <c r="A277" s="529"/>
      <c r="B277" s="394"/>
      <c r="C277" s="367"/>
      <c r="D277" s="414"/>
      <c r="E277" s="153"/>
      <c r="F277" s="390"/>
    </row>
    <row r="278" spans="1:6" ht="48">
      <c r="A278" s="529">
        <v>5</v>
      </c>
      <c r="B278" s="394" t="s">
        <v>553</v>
      </c>
      <c r="C278" s="367" t="s">
        <v>44</v>
      </c>
      <c r="D278" s="414">
        <v>4</v>
      </c>
      <c r="E278" s="153"/>
      <c r="F278" s="390">
        <f>D278*E278</f>
        <v>0</v>
      </c>
    </row>
    <row r="279" spans="1:6" ht="13.5" thickBot="1">
      <c r="A279" s="490"/>
      <c r="B279" s="383"/>
      <c r="C279" s="384"/>
      <c r="D279" s="531"/>
      <c r="E279" s="155"/>
      <c r="F279" s="532"/>
    </row>
    <row r="280" spans="1:6" ht="13.5" thickTop="1">
      <c r="A280" s="484"/>
      <c r="B280" s="394"/>
      <c r="C280" s="367"/>
      <c r="D280" s="414"/>
      <c r="E280" s="153"/>
      <c r="F280" s="365"/>
    </row>
    <row r="281" spans="1:6" s="186" customFormat="1">
      <c r="A281" s="533"/>
      <c r="B281" s="465" t="s">
        <v>643</v>
      </c>
      <c r="C281" s="423"/>
      <c r="D281" s="534"/>
      <c r="E281" s="550"/>
      <c r="F281" s="535">
        <f>SUM(F270:F278)</f>
        <v>0</v>
      </c>
    </row>
    <row r="282" spans="1:6">
      <c r="A282" s="497"/>
      <c r="B282" s="403"/>
      <c r="C282" s="498"/>
      <c r="D282" s="453"/>
      <c r="E282" s="563"/>
      <c r="F282" s="365"/>
    </row>
    <row r="283" spans="1:6">
      <c r="A283" s="362"/>
      <c r="B283" s="389"/>
      <c r="C283" s="367"/>
      <c r="D283" s="374"/>
      <c r="E283" s="153"/>
      <c r="F283" s="365"/>
    </row>
    <row r="284" spans="1:6">
      <c r="A284" s="362"/>
      <c r="B284" s="389"/>
      <c r="C284" s="367"/>
      <c r="D284" s="374"/>
      <c r="E284" s="153"/>
      <c r="F284" s="365"/>
    </row>
    <row r="285" spans="1:6" ht="18">
      <c r="A285" s="536"/>
      <c r="B285" s="359" t="s">
        <v>554</v>
      </c>
      <c r="C285" s="537"/>
      <c r="D285" s="538"/>
      <c r="E285" s="574"/>
      <c r="F285" s="539"/>
    </row>
    <row r="286" spans="1:6" ht="18">
      <c r="A286" s="536"/>
      <c r="B286" s="359"/>
      <c r="C286" s="537"/>
      <c r="D286" s="538"/>
      <c r="E286" s="574"/>
      <c r="F286" s="539"/>
    </row>
    <row r="287" spans="1:6" ht="15">
      <c r="A287" s="362"/>
      <c r="B287" s="540" t="s">
        <v>555</v>
      </c>
      <c r="C287" s="367"/>
      <c r="D287" s="374"/>
      <c r="E287" s="153"/>
      <c r="F287" s="365"/>
    </row>
    <row r="288" spans="1:6">
      <c r="A288" s="362"/>
      <c r="B288" s="389"/>
      <c r="C288" s="367"/>
      <c r="D288" s="374"/>
      <c r="E288" s="153"/>
      <c r="F288" s="365"/>
    </row>
    <row r="289" spans="1:6">
      <c r="A289" s="362"/>
      <c r="B289" s="366" t="s">
        <v>556</v>
      </c>
      <c r="C289" s="367"/>
      <c r="D289" s="374"/>
      <c r="E289" s="153"/>
      <c r="F289" s="365"/>
    </row>
    <row r="290" spans="1:6">
      <c r="A290" s="362"/>
      <c r="B290" s="389" t="s">
        <v>557</v>
      </c>
      <c r="C290" s="367"/>
      <c r="D290" s="374"/>
      <c r="E290" s="153"/>
      <c r="F290" s="365">
        <f>F33</f>
        <v>0</v>
      </c>
    </row>
    <row r="291" spans="1:6">
      <c r="A291" s="362"/>
      <c r="B291" s="389"/>
      <c r="C291" s="367"/>
      <c r="D291" s="374"/>
      <c r="E291" s="153"/>
      <c r="F291" s="365"/>
    </row>
    <row r="292" spans="1:6">
      <c r="A292" s="362"/>
      <c r="B292" s="389" t="s">
        <v>558</v>
      </c>
      <c r="C292" s="367"/>
      <c r="D292" s="374"/>
      <c r="E292" s="153"/>
      <c r="F292" s="365">
        <f>F130</f>
        <v>0</v>
      </c>
    </row>
    <row r="293" spans="1:6">
      <c r="A293" s="362"/>
      <c r="B293" s="389"/>
      <c r="C293" s="367"/>
      <c r="D293" s="374"/>
      <c r="E293" s="153"/>
      <c r="F293" s="365"/>
    </row>
    <row r="294" spans="1:6">
      <c r="A294" s="362"/>
      <c r="B294" s="389" t="s">
        <v>559</v>
      </c>
      <c r="C294" s="367"/>
      <c r="D294" s="374"/>
      <c r="E294" s="153"/>
      <c r="F294" s="365">
        <f>F147</f>
        <v>0</v>
      </c>
    </row>
    <row r="295" spans="1:6">
      <c r="A295" s="362"/>
      <c r="B295" s="389"/>
      <c r="C295" s="367"/>
      <c r="D295" s="374"/>
      <c r="E295" s="153"/>
      <c r="F295" s="365"/>
    </row>
    <row r="296" spans="1:6">
      <c r="A296" s="362"/>
      <c r="B296" s="389" t="s">
        <v>560</v>
      </c>
      <c r="C296" s="367"/>
      <c r="D296" s="374"/>
      <c r="E296" s="153"/>
      <c r="F296" s="365">
        <f>F179</f>
        <v>0</v>
      </c>
    </row>
    <row r="297" spans="1:6">
      <c r="A297" s="362"/>
      <c r="B297" s="389"/>
      <c r="C297" s="367"/>
      <c r="D297" s="374"/>
      <c r="E297" s="153"/>
      <c r="F297" s="365"/>
    </row>
    <row r="298" spans="1:6">
      <c r="A298" s="362"/>
      <c r="B298" s="366" t="s">
        <v>561</v>
      </c>
      <c r="C298" s="367"/>
      <c r="D298" s="374"/>
      <c r="E298" s="153"/>
      <c r="F298" s="365"/>
    </row>
    <row r="299" spans="1:6">
      <c r="A299" s="362"/>
      <c r="B299" s="389"/>
      <c r="C299" s="367"/>
      <c r="D299" s="374"/>
      <c r="E299" s="153"/>
      <c r="F299" s="365"/>
    </row>
    <row r="300" spans="1:6" ht="36">
      <c r="A300" s="362"/>
      <c r="B300" s="403" t="s">
        <v>562</v>
      </c>
      <c r="C300" s="367"/>
      <c r="D300" s="374"/>
      <c r="E300" s="153"/>
      <c r="F300" s="365">
        <f>F228</f>
        <v>0</v>
      </c>
    </row>
    <row r="301" spans="1:6">
      <c r="A301" s="362"/>
      <c r="B301" s="403"/>
      <c r="C301" s="367"/>
      <c r="D301" s="374"/>
      <c r="E301" s="153"/>
      <c r="F301" s="365"/>
    </row>
    <row r="302" spans="1:6">
      <c r="A302" s="362"/>
      <c r="B302" s="389" t="s">
        <v>563</v>
      </c>
      <c r="C302" s="367"/>
      <c r="D302" s="374"/>
      <c r="E302" s="153"/>
      <c r="F302" s="365">
        <f>F245</f>
        <v>0</v>
      </c>
    </row>
    <row r="303" spans="1:6">
      <c r="A303" s="362"/>
      <c r="B303" s="389"/>
      <c r="C303" s="367"/>
      <c r="D303" s="374"/>
      <c r="E303" s="153"/>
      <c r="F303" s="365"/>
    </row>
    <row r="304" spans="1:6">
      <c r="A304" s="362"/>
      <c r="B304" s="389" t="s">
        <v>564</v>
      </c>
      <c r="C304" s="367"/>
      <c r="D304" s="374"/>
      <c r="E304" s="153"/>
      <c r="F304" s="365">
        <f>F266</f>
        <v>0</v>
      </c>
    </row>
    <row r="305" spans="1:6">
      <c r="A305" s="362"/>
      <c r="B305" s="389"/>
      <c r="C305" s="367"/>
      <c r="D305" s="374"/>
      <c r="E305" s="153"/>
      <c r="F305" s="365"/>
    </row>
    <row r="306" spans="1:6">
      <c r="A306" s="362"/>
      <c r="B306" s="411" t="s">
        <v>547</v>
      </c>
      <c r="C306" s="367"/>
      <c r="D306" s="374"/>
      <c r="E306" s="153"/>
      <c r="F306" s="365">
        <f>F281</f>
        <v>0</v>
      </c>
    </row>
    <row r="307" spans="1:6">
      <c r="A307" s="362"/>
      <c r="B307" s="411"/>
      <c r="C307" s="367"/>
      <c r="D307" s="374"/>
      <c r="E307" s="153"/>
      <c r="F307" s="365"/>
    </row>
    <row r="308" spans="1:6" ht="13.5" thickBot="1">
      <c r="A308" s="362"/>
      <c r="B308" s="541"/>
      <c r="C308" s="384"/>
      <c r="D308" s="385"/>
      <c r="E308" s="155"/>
      <c r="F308" s="532"/>
    </row>
    <row r="309" spans="1:6" ht="13.5" thickTop="1">
      <c r="A309" s="362"/>
      <c r="B309" s="366"/>
      <c r="C309" s="367"/>
      <c r="D309" s="374"/>
      <c r="E309" s="153"/>
      <c r="F309" s="365"/>
    </row>
    <row r="310" spans="1:6" s="68" customFormat="1">
      <c r="A310" s="391"/>
      <c r="B310" s="366" t="s">
        <v>644</v>
      </c>
      <c r="C310" s="364"/>
      <c r="D310" s="542"/>
      <c r="E310" s="545"/>
      <c r="F310" s="543">
        <f>SUM(F290:F307)</f>
        <v>0</v>
      </c>
    </row>
    <row r="311" spans="1:6">
      <c r="A311" s="417"/>
      <c r="B311" s="417"/>
      <c r="C311" s="445"/>
      <c r="D311" s="417"/>
      <c r="F311" s="417"/>
    </row>
    <row r="312" spans="1:6">
      <c r="A312" s="417"/>
      <c r="B312" s="417"/>
      <c r="C312" s="445"/>
      <c r="D312" s="417"/>
      <c r="F312" s="417"/>
    </row>
    <row r="313" spans="1:6">
      <c r="A313" s="417"/>
      <c r="B313" s="417" t="s">
        <v>34</v>
      </c>
      <c r="C313" s="445"/>
      <c r="D313" s="417"/>
      <c r="F313" s="417"/>
    </row>
    <row r="314" spans="1:6">
      <c r="A314" s="417"/>
      <c r="B314" s="417" t="s">
        <v>649</v>
      </c>
      <c r="C314" s="445"/>
      <c r="D314" s="417"/>
      <c r="F314" s="417"/>
    </row>
    <row r="315" spans="1:6">
      <c r="A315" s="417"/>
      <c r="B315" s="417" t="s">
        <v>650</v>
      </c>
      <c r="C315" s="445"/>
      <c r="D315" s="417"/>
      <c r="F315" s="417"/>
    </row>
    <row r="316" spans="1:6">
      <c r="A316" s="417"/>
      <c r="B316" s="417"/>
      <c r="C316" s="445"/>
      <c r="D316" s="417"/>
      <c r="F316" s="417"/>
    </row>
  </sheetData>
  <sheetProtection password="AEEC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List1</vt:lpstr>
      <vt:lpstr>skupna rekapitulacija</vt:lpstr>
      <vt:lpstr>rekapitulacija GO</vt:lpstr>
      <vt:lpstr>GO DELA</vt:lpstr>
      <vt:lpstr>rekapitulacija SI</vt:lpstr>
      <vt:lpstr>SI OGREVANJE</vt:lpstr>
      <vt:lpstr>SI PREZRAČEVANJE</vt:lpstr>
      <vt:lpstr>SI VODA</vt:lpstr>
      <vt:lpstr>ELEKTRO</vt:lpstr>
      <vt:lpstr>ELEKTRO!Področje_tiskanja</vt:lpstr>
      <vt:lpstr>'GO DELA'!Področje_tiskanja</vt:lpstr>
      <vt:lpstr>List1!Področje_tiskanja</vt:lpstr>
      <vt:lpstr>'rekapitulacija GO'!Področje_tiskanja</vt:lpstr>
      <vt:lpstr>'rekapitulacija SI'!Področje_tiskanja</vt:lpstr>
      <vt:lpstr>'SI OGREVANJE'!Področje_tiskanja</vt:lpstr>
      <vt:lpstr>'SI PREZRAČEVANJE'!Področje_tiskanja</vt:lpstr>
      <vt:lpstr>'SI VODA'!Področje_tiskanja</vt:lpstr>
      <vt:lpstr>'skupna rekapitulacija'!Področje_tiskanja</vt:lpstr>
    </vt:vector>
  </TitlesOfParts>
  <Company>ConFidas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SEG</dc:creator>
  <cp:lastModifiedBy>Uporabnik</cp:lastModifiedBy>
  <cp:lastPrinted>2016-05-22T12:05:03Z</cp:lastPrinted>
  <dcterms:created xsi:type="dcterms:W3CDTF">2007-08-06T12:01:03Z</dcterms:created>
  <dcterms:modified xsi:type="dcterms:W3CDTF">2016-07-12T14:32:46Z</dcterms:modified>
</cp:coreProperties>
</file>